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15" windowHeight="9030" activeTab="0"/>
  </bookViews>
  <sheets>
    <sheet name="Anmeldeformular" sheetId="1" r:id="rId1"/>
    <sheet name="Altersbasis" sheetId="2" state="hidden" r:id="rId2"/>
    <sheet name="Meldungen" sheetId="3" state="hidden" r:id="rId3"/>
    <sheet name="RanglisteJungen" sheetId="4" state="hidden" r:id="rId4"/>
    <sheet name="RanglisteMädchen" sheetId="5" state="hidden" r:id="rId5"/>
  </sheets>
  <definedNames>
    <definedName name="_xlnm.Print_Area" localSheetId="0">'Anmeldeformular'!$A$1:$J$52</definedName>
  </definedNames>
  <calcPr fullCalcOnLoad="1"/>
</workbook>
</file>

<file path=xl/sharedStrings.xml><?xml version="1.0" encoding="utf-8"?>
<sst xmlns="http://schemas.openxmlformats.org/spreadsheetml/2006/main" count="422" uniqueCount="179">
  <si>
    <t>Hessischer Squash Verband e.V.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</si>
  <si>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</si>
  <si>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</si>
  <si>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</si>
  <si>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</si>
  <si>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</si>
  <si>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</si>
  <si>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</si>
  <si>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</si>
  <si>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</si>
  <si>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</si>
  <si>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</si>
  <si>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</si>
  <si>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</si>
  <si>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</si>
  <si>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</si>
  <si>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</si>
  <si>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</si>
  <si>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</si>
  <si>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</si>
  <si>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</si>
  <si>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Stichtag:</t>
  </si>
  <si>
    <t>(Termin HJEM 2014)</t>
  </si>
  <si>
    <t xml:space="preserve">Jugendliche U11 - U19 </t>
  </si>
  <si>
    <t>Jugend</t>
  </si>
  <si>
    <t>Jugend@hsqv,de</t>
  </si>
  <si>
    <t>U11</t>
  </si>
  <si>
    <t>U13</t>
  </si>
  <si>
    <t>U15</t>
  </si>
  <si>
    <t>U17</t>
  </si>
  <si>
    <t>U19</t>
  </si>
  <si>
    <t>Ansprechpartner vom Verein:</t>
  </si>
  <si>
    <t>Email:</t>
  </si>
  <si>
    <t>Telefonnummer für Rückfragen:</t>
  </si>
  <si>
    <t>Nachname</t>
  </si>
  <si>
    <t>Vor-</t>
  </si>
  <si>
    <t>Nationalität</t>
  </si>
  <si>
    <t>Geschlecht</t>
  </si>
  <si>
    <t xml:space="preserve">            Meldeschluss:</t>
  </si>
  <si>
    <t xml:space="preserve">            Meldung an:</t>
  </si>
  <si>
    <t xml:space="preserve">            Stichtag:</t>
  </si>
  <si>
    <t xml:space="preserve">            Teilnehmer:</t>
  </si>
  <si>
    <t xml:space="preserve">            Datum:</t>
  </si>
  <si>
    <t xml:space="preserve">            Spielort:</t>
  </si>
  <si>
    <t>Alter zum</t>
  </si>
  <si>
    <t>klasse:</t>
  </si>
  <si>
    <t>Alters-</t>
  </si>
  <si>
    <t>Geburtsdatum</t>
  </si>
  <si>
    <t>Passnummer</t>
  </si>
  <si>
    <t xml:space="preserve">            Verein:</t>
  </si>
  <si>
    <t>D</t>
  </si>
  <si>
    <t>M</t>
  </si>
  <si>
    <t>W</t>
  </si>
  <si>
    <t>SpielerID</t>
  </si>
  <si>
    <t>Name</t>
  </si>
  <si>
    <t>Vorname</t>
  </si>
  <si>
    <t>Land</t>
  </si>
  <si>
    <t>Verein</t>
  </si>
  <si>
    <t>Konkurrenz</t>
  </si>
  <si>
    <t>SC Musterverein e.V.</t>
  </si>
  <si>
    <t>Michael</t>
  </si>
  <si>
    <t>Muster</t>
  </si>
  <si>
    <t>Michaela</t>
  </si>
  <si>
    <t>Pos.</t>
  </si>
  <si>
    <t>Person-Nr.</t>
  </si>
  <si>
    <t>Nation</t>
  </si>
  <si>
    <t>AK</t>
  </si>
  <si>
    <t>Verband</t>
  </si>
  <si>
    <t>Gesamt</t>
  </si>
  <si>
    <t>Liga</t>
  </si>
  <si>
    <t>Turnier</t>
  </si>
  <si>
    <t xml:space="preserve">4. HJRL 2013 Darmstadt </t>
  </si>
  <si>
    <t xml:space="preserve">3. HJRL 2012 Maintal </t>
  </si>
  <si>
    <t>Weigand</t>
  </si>
  <si>
    <t>Kai</t>
  </si>
  <si>
    <t>m</t>
  </si>
  <si>
    <t>GER</t>
  </si>
  <si>
    <t>u19</t>
  </si>
  <si>
    <t>Squash-Pointers Gießen</t>
  </si>
  <si>
    <t>HES</t>
  </si>
  <si>
    <t>Wieschollek</t>
  </si>
  <si>
    <t>Christopher</t>
  </si>
  <si>
    <t>S.C. Yellow Dot Maintal</t>
  </si>
  <si>
    <t>Brode</t>
  </si>
  <si>
    <t>Amir</t>
  </si>
  <si>
    <t>u15</t>
  </si>
  <si>
    <t>Squash Cats 1986</t>
  </si>
  <si>
    <t>Petit</t>
  </si>
  <si>
    <t>Aaron</t>
  </si>
  <si>
    <t>u17</t>
  </si>
  <si>
    <t>Town-Squash-Club Bad Hersfeld</t>
  </si>
  <si>
    <t>Lang</t>
  </si>
  <si>
    <t>Nico</t>
  </si>
  <si>
    <t>Robin</t>
  </si>
  <si>
    <t>Lückhardt</t>
  </si>
  <si>
    <t xml:space="preserve">Pascal </t>
  </si>
  <si>
    <t>Rogaleski</t>
  </si>
  <si>
    <t>Max</t>
  </si>
  <si>
    <t>Preuß</t>
  </si>
  <si>
    <t>Marc</t>
  </si>
  <si>
    <t>Kreis</t>
  </si>
  <si>
    <t>Lenard</t>
  </si>
  <si>
    <t>Marten</t>
  </si>
  <si>
    <t>Eisele</t>
  </si>
  <si>
    <t>Sebastian</t>
  </si>
  <si>
    <t>Reinhard</t>
  </si>
  <si>
    <t>Nils-Anand</t>
  </si>
  <si>
    <t>Tilmann</t>
  </si>
  <si>
    <t>u13</t>
  </si>
  <si>
    <t>Jan</t>
  </si>
  <si>
    <t>Squash Club Witzenhausen</t>
  </si>
  <si>
    <t>Pless</t>
  </si>
  <si>
    <t xml:space="preserve">Patrik </t>
  </si>
  <si>
    <t>Body &amp; Ball Racket Club Neuberg</t>
  </si>
  <si>
    <t>Braun</t>
  </si>
  <si>
    <t>Julius</t>
  </si>
  <si>
    <t>Siebold</t>
  </si>
  <si>
    <t>Steven</t>
  </si>
  <si>
    <t>Honarmand</t>
  </si>
  <si>
    <t>Bijan</t>
  </si>
  <si>
    <t>Sußebach</t>
  </si>
  <si>
    <t>Henrik</t>
  </si>
  <si>
    <t>van Kann</t>
  </si>
  <si>
    <t>Joshua</t>
  </si>
  <si>
    <t>Hildmann</t>
  </si>
  <si>
    <t>Philipp</t>
  </si>
  <si>
    <t>Hoffmann</t>
  </si>
  <si>
    <t>Kapitel</t>
  </si>
  <si>
    <t>Lars</t>
  </si>
  <si>
    <t>Mausehund</t>
  </si>
  <si>
    <t>Moritz</t>
  </si>
  <si>
    <t>u11</t>
  </si>
  <si>
    <t>Gutmann</t>
  </si>
  <si>
    <t>Paul</t>
  </si>
  <si>
    <t>Bomholt</t>
  </si>
  <si>
    <t>Niklas</t>
  </si>
  <si>
    <t>Skwosch-Frösche Marburg</t>
  </si>
  <si>
    <t>Dehmer-Saelz</t>
  </si>
  <si>
    <t>Johannes</t>
  </si>
  <si>
    <t>Bürmann</t>
  </si>
  <si>
    <t>Marvin</t>
  </si>
  <si>
    <t>Korn</t>
  </si>
  <si>
    <t>Hajo</t>
  </si>
  <si>
    <t>Quelle: Squash-Liga.com</t>
  </si>
  <si>
    <t>Anderer</t>
  </si>
  <si>
    <t>Esther</t>
  </si>
  <si>
    <t>w</t>
  </si>
  <si>
    <t>Piechaczek</t>
  </si>
  <si>
    <t>Lara</t>
  </si>
  <si>
    <t>Kotkolik</t>
  </si>
  <si>
    <t>Nathalia</t>
  </si>
  <si>
    <t>Alexandra</t>
  </si>
  <si>
    <t>Lea</t>
  </si>
  <si>
    <t>Pick</t>
  </si>
  <si>
    <t>Neele</t>
  </si>
  <si>
    <t>Da Cruz Lopes</t>
  </si>
  <si>
    <t>Noa</t>
  </si>
  <si>
    <t>Hahnke</t>
  </si>
  <si>
    <t>Hannah</t>
  </si>
  <si>
    <t>Gröning</t>
  </si>
  <si>
    <t>Stefanie</t>
  </si>
  <si>
    <t>Luisa</t>
  </si>
  <si>
    <t>1. Darmstädter Squash Club 1979</t>
  </si>
  <si>
    <t>Steinwachs</t>
  </si>
  <si>
    <t>Sina</t>
  </si>
  <si>
    <t>Fischer</t>
  </si>
  <si>
    <t>Serafina</t>
  </si>
  <si>
    <t>GesamtPunkte</t>
  </si>
  <si>
    <t xml:space="preserve">2. HJRL 2013 Gießen </t>
  </si>
  <si>
    <t xml:space="preserve">1. HJRL 2013 Marburg </t>
  </si>
  <si>
    <t>Hahn</t>
  </si>
  <si>
    <t>Luke</t>
  </si>
  <si>
    <t>Hermann</t>
  </si>
  <si>
    <t>Meldeformular zur 3. HSQV Jugendrangliste 2013</t>
  </si>
  <si>
    <t>Stand: Stand: 16.09.2013 um 22:43 Uhr</t>
  </si>
  <si>
    <t>Rangliste HSQV-Mädchen</t>
  </si>
  <si>
    <t>Stand: Stand: 16.09.2013 um 22:46 Uhr</t>
  </si>
  <si>
    <t>Squash Insel Frankfurt, Rossittener Straße 17a, 60487 Frankfurt am Main</t>
  </si>
  <si>
    <t>Samstag, 09. November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</si>
</sst>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4" fontId="0" fillId="33" borderId="0" xfId="0" applyNumberFormat="1" applyFill="1" applyAlignment="1" applyProtection="1">
      <alignment horizontal="center"/>
      <protection/>
    </xf>
    <xf numFmtId="14" fontId="0" fillId="33" borderId="0" xfId="0" applyNumberFormat="1" applyFill="1" applyAlignment="1" applyProtection="1">
      <alignment horizontal="left"/>
      <protection/>
    </xf>
    <xf numFmtId="14" fontId="7" fillId="33" borderId="0" xfId="46" applyNumberFormat="1" applyFill="1" applyAlignment="1" applyProtection="1">
      <alignment horizontal="left"/>
      <protection/>
    </xf>
    <xf numFmtId="14" fontId="0" fillId="33" borderId="0" xfId="46" applyNumberFormat="1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14" fontId="0" fillId="33" borderId="0" xfId="0" applyNumberFormat="1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4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26" fillId="0" borderId="0" xfId="52">
      <alignment/>
      <protection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6" fillId="36" borderId="12" xfId="0" applyFont="1" applyFill="1" applyBorder="1" applyAlignment="1" applyProtection="1">
      <alignment horizontal="left"/>
      <protection locked="0"/>
    </xf>
    <xf numFmtId="0" fontId="6" fillId="36" borderId="13" xfId="0" applyFont="1" applyFill="1" applyBorder="1" applyAlignment="1" applyProtection="1">
      <alignment horizontal="left"/>
      <protection locked="0"/>
    </xf>
    <xf numFmtId="0" fontId="6" fillId="36" borderId="14" xfId="0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5" fillId="36" borderId="12" xfId="0" applyFont="1" applyFill="1" applyBorder="1" applyAlignment="1" applyProtection="1">
      <alignment horizontal="left"/>
      <protection locked="0"/>
    </xf>
    <xf numFmtId="0" fontId="5" fillId="36" borderId="13" xfId="0" applyFont="1" applyFill="1" applyBorder="1" applyAlignment="1" applyProtection="1">
      <alignment horizontal="left"/>
      <protection locked="0"/>
    </xf>
    <xf numFmtId="0" fontId="5" fillId="36" borderId="14" xfId="0" applyFont="1" applyFill="1" applyBorder="1" applyAlignment="1" applyProtection="1">
      <alignment horizontal="left"/>
      <protection locked="0"/>
    </xf>
    <xf numFmtId="0" fontId="9" fillId="36" borderId="12" xfId="46" applyFont="1" applyFill="1" applyBorder="1" applyAlignment="1" applyProtection="1">
      <alignment horizontal="left"/>
      <protection locked="0"/>
    </xf>
    <xf numFmtId="0" fontId="9" fillId="36" borderId="13" xfId="46" applyFont="1" applyFill="1" applyBorder="1" applyAlignment="1" applyProtection="1">
      <alignment horizontal="left"/>
      <protection locked="0"/>
    </xf>
    <xf numFmtId="0" fontId="9" fillId="36" borderId="14" xfId="46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47625</xdr:rowOff>
    </xdr:from>
    <xdr:to>
      <xdr:col>2</xdr:col>
      <xdr:colOff>495300</xdr:colOff>
      <xdr:row>2</xdr:row>
      <xdr:rowOff>180975</xdr:rowOff>
    </xdr:to>
    <xdr:pic>
      <xdr:nvPicPr>
        <xdr:cNvPr id="2" name="Bild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47625"/>
          <a:ext cx="1190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gend@hsqv,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tabSelected="1" zoomScalePageLayoutView="0" workbookViewId="0" topLeftCell="A3">
      <selection activeCell="E29" sqref="E29"/>
    </sheetView>
  </sheetViews>
  <sheetFormatPr defaultColWidth="11.421875" defaultRowHeight="12.75"/>
  <cols>
    <col min="1" max="1" width="3.421875" style="1" customWidth="1"/>
    <col min="2" max="3" width="20.7109375" style="1" customWidth="1"/>
    <col min="4" max="4" width="11.57421875" style="1" customWidth="1"/>
    <col min="5" max="5" width="11.421875" style="1" customWidth="1"/>
    <col min="6" max="6" width="14.140625" style="1" customWidth="1"/>
    <col min="7" max="7" width="13.28125" style="1" bestFit="1" customWidth="1"/>
    <col min="8" max="8" width="5.28125" style="1" bestFit="1" customWidth="1"/>
    <col min="9" max="9" width="5.7109375" style="1" customWidth="1"/>
    <col min="10" max="10" width="7.8515625" style="1" customWidth="1"/>
    <col min="11" max="23" width="5.7109375" style="1" customWidth="1"/>
    <col min="24" max="16384" width="11.421875" style="1" customWidth="1"/>
  </cols>
  <sheetData>
    <row r="2" ht="18">
      <c r="I2" s="2" t="s">
        <v>24</v>
      </c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ht="20.25" customHeight="1">
      <c r="A4" s="4" t="s">
        <v>0</v>
      </c>
    </row>
    <row r="7" spans="1:10" ht="20.25">
      <c r="A7" s="59" t="s">
        <v>173</v>
      </c>
      <c r="B7" s="59"/>
      <c r="C7" s="59"/>
      <c r="D7" s="59"/>
      <c r="E7" s="59"/>
      <c r="F7" s="59"/>
      <c r="G7" s="59"/>
      <c r="H7" s="59"/>
      <c r="I7" s="59"/>
      <c r="J7" s="59"/>
    </row>
    <row r="9" spans="1:3" ht="12.75">
      <c r="A9" s="5" t="s">
        <v>43</v>
      </c>
      <c r="C9" s="1" t="s">
        <v>177</v>
      </c>
    </row>
    <row r="10" ht="12.75">
      <c r="A10" s="5"/>
    </row>
    <row r="11" spans="1:3" ht="12.75">
      <c r="A11" s="5" t="s">
        <v>42</v>
      </c>
      <c r="C11" s="1" t="s">
        <v>178</v>
      </c>
    </row>
    <row r="12" ht="12.75">
      <c r="A12" s="5"/>
    </row>
    <row r="13" spans="1:7" ht="12.75">
      <c r="A13" s="5" t="s">
        <v>41</v>
      </c>
      <c r="C13" s="1" t="s">
        <v>23</v>
      </c>
      <c r="F13" s="6"/>
      <c r="G13" s="7"/>
    </row>
    <row r="14" spans="1:7" ht="12.75">
      <c r="A14" s="5"/>
      <c r="F14" s="8"/>
      <c r="G14" s="9"/>
    </row>
    <row r="15" spans="1:7" ht="12.75">
      <c r="A15" s="5" t="s">
        <v>40</v>
      </c>
      <c r="C15" s="10">
        <v>41720</v>
      </c>
      <c r="D15" s="1" t="s">
        <v>22</v>
      </c>
      <c r="F15" s="8"/>
      <c r="G15" s="9"/>
    </row>
    <row r="16" spans="1:7" ht="12.75">
      <c r="A16" s="5"/>
      <c r="C16" s="10"/>
      <c r="F16" s="8"/>
      <c r="G16" s="9"/>
    </row>
    <row r="17" spans="1:7" ht="12.75">
      <c r="A17" s="5" t="s">
        <v>39</v>
      </c>
      <c r="C17" s="11" t="s">
        <v>25</v>
      </c>
      <c r="F17" s="8"/>
      <c r="G17" s="9"/>
    </row>
    <row r="18" spans="1:7" ht="12.75">
      <c r="A18" s="5"/>
      <c r="C18" s="11"/>
      <c r="F18" s="8"/>
      <c r="G18" s="9"/>
    </row>
    <row r="19" spans="1:7" ht="12.75">
      <c r="A19" s="5" t="s">
        <v>38</v>
      </c>
      <c r="C19" s="12">
        <v>41580</v>
      </c>
      <c r="F19" s="8"/>
      <c r="G19" s="9"/>
    </row>
    <row r="20" ht="12.75">
      <c r="A20" s="5"/>
    </row>
    <row r="21" spans="1:6" ht="12.75">
      <c r="A21" s="5" t="s">
        <v>49</v>
      </c>
      <c r="C21" s="60" t="s">
        <v>59</v>
      </c>
      <c r="D21" s="61"/>
      <c r="E21" s="61"/>
      <c r="F21" s="62"/>
    </row>
    <row r="23" spans="1:17" s="23" customFormat="1" ht="15.75" customHeight="1" thickBot="1">
      <c r="A23" s="21"/>
      <c r="B23" s="22"/>
      <c r="C23" s="22"/>
      <c r="D23" s="22"/>
      <c r="E23" s="22"/>
      <c r="G23" s="22"/>
      <c r="H23" s="24"/>
      <c r="I23" s="24"/>
      <c r="J23" s="22"/>
      <c r="O23" s="25"/>
      <c r="P23" s="25"/>
      <c r="Q23" s="25"/>
    </row>
    <row r="24" spans="1:17" s="29" customFormat="1" ht="15.75">
      <c r="A24" s="37"/>
      <c r="B24" s="38" t="s">
        <v>35</v>
      </c>
      <c r="C24" s="38" t="s">
        <v>34</v>
      </c>
      <c r="D24" s="44" t="s">
        <v>36</v>
      </c>
      <c r="E24" s="44" t="s">
        <v>37</v>
      </c>
      <c r="F24" s="44" t="s">
        <v>47</v>
      </c>
      <c r="G24" s="44" t="s">
        <v>48</v>
      </c>
      <c r="H24" s="39" t="s">
        <v>44</v>
      </c>
      <c r="I24" s="39"/>
      <c r="J24" s="40" t="s">
        <v>46</v>
      </c>
      <c r="O24" s="26"/>
      <c r="P24" s="26"/>
      <c r="Q24" s="26"/>
    </row>
    <row r="25" spans="1:17" ht="13.5" thickBot="1">
      <c r="A25" s="41"/>
      <c r="B25" s="42"/>
      <c r="C25" s="42"/>
      <c r="D25" s="42"/>
      <c r="E25" s="42"/>
      <c r="F25" s="42"/>
      <c r="G25" s="42"/>
      <c r="H25" s="42" t="s">
        <v>21</v>
      </c>
      <c r="I25" s="42"/>
      <c r="J25" s="43" t="s">
        <v>45</v>
      </c>
      <c r="O25" s="14"/>
      <c r="P25" s="14"/>
      <c r="Q25" s="14"/>
    </row>
    <row r="26" spans="1:17" ht="15" customHeight="1">
      <c r="A26" s="30" t="s">
        <v>1</v>
      </c>
      <c r="B26" s="31" t="s">
        <v>60</v>
      </c>
      <c r="C26" s="32" t="s">
        <v>61</v>
      </c>
      <c r="D26" s="33" t="s">
        <v>50</v>
      </c>
      <c r="E26" s="34" t="s">
        <v>51</v>
      </c>
      <c r="F26" s="35">
        <v>36161</v>
      </c>
      <c r="G26" s="36">
        <v>1</v>
      </c>
      <c r="H26" s="58">
        <f>IF(F26="","",YEAR($C$15-F26)-1900)</f>
        <v>15</v>
      </c>
      <c r="I26" s="58"/>
      <c r="J26" s="46" t="str">
        <f>IF(H26="","",VLOOKUP(H26,Altersbasis!$A$1:$B$18,2,))</f>
        <v>U17</v>
      </c>
      <c r="O26" s="14"/>
      <c r="P26" s="16"/>
      <c r="Q26" s="16"/>
    </row>
    <row r="27" spans="1:17" ht="15" customHeight="1">
      <c r="A27" s="15" t="s">
        <v>2</v>
      </c>
      <c r="B27" s="19" t="s">
        <v>62</v>
      </c>
      <c r="C27" s="20" t="s">
        <v>61</v>
      </c>
      <c r="D27" s="28" t="s">
        <v>50</v>
      </c>
      <c r="E27" s="27" t="s">
        <v>52</v>
      </c>
      <c r="F27" s="17">
        <v>36892</v>
      </c>
      <c r="G27" s="18">
        <v>2</v>
      </c>
      <c r="H27" s="57">
        <f>IF(F27="","",YEAR($C$15-F27)-1900)</f>
        <v>13</v>
      </c>
      <c r="I27" s="57"/>
      <c r="J27" s="47" t="str">
        <f>IF(H27="","",VLOOKUP(H27,Altersbasis!$A$1:$B$18,2,))</f>
        <v>U15</v>
      </c>
      <c r="O27" s="14"/>
      <c r="P27" s="14"/>
      <c r="Q27" s="14"/>
    </row>
    <row r="28" spans="1:17" ht="15" customHeight="1">
      <c r="A28" s="15" t="s">
        <v>3</v>
      </c>
      <c r="B28" s="19"/>
      <c r="C28" s="20"/>
      <c r="D28" s="28"/>
      <c r="E28" s="27"/>
      <c r="F28" s="17"/>
      <c r="G28" s="18"/>
      <c r="H28" s="57">
        <f aca="true" t="shared" si="0" ref="H28:H45">IF(F28="","",YEAR($C$15-F28)-1900)</f>
      </c>
      <c r="I28" s="57"/>
      <c r="J28" s="47">
        <f>IF(H28="","",VLOOKUP(H28,Altersbasis!$A$1:$B$18,2,))</f>
      </c>
      <c r="O28" s="14"/>
      <c r="P28" s="14"/>
      <c r="Q28" s="14"/>
    </row>
    <row r="29" spans="1:17" ht="15" customHeight="1">
      <c r="A29" s="15" t="s">
        <v>4</v>
      </c>
      <c r="B29" s="19"/>
      <c r="C29" s="20"/>
      <c r="D29" s="28"/>
      <c r="E29" s="27"/>
      <c r="F29" s="17"/>
      <c r="G29" s="18"/>
      <c r="H29" s="57">
        <f t="shared" si="0"/>
      </c>
      <c r="I29" s="57"/>
      <c r="J29" s="47">
        <f>IF(H29="","",VLOOKUP(H29,Altersbasis!$A$1:$B$18,2,))</f>
      </c>
      <c r="O29" s="14"/>
      <c r="P29" s="14"/>
      <c r="Q29" s="14"/>
    </row>
    <row r="30" spans="1:17" ht="15" customHeight="1">
      <c r="A30" s="15" t="s">
        <v>5</v>
      </c>
      <c r="B30" s="19"/>
      <c r="C30" s="20"/>
      <c r="D30" s="28"/>
      <c r="E30" s="27"/>
      <c r="F30" s="17"/>
      <c r="G30" s="18"/>
      <c r="H30" s="57">
        <f>IF(F30="","",YEAR($C$15-F30)-1900)</f>
      </c>
      <c r="I30" s="57"/>
      <c r="J30" s="47">
        <f>IF(H30="","",VLOOKUP(H30,Altersbasis!$A$1:$B$18,2,))</f>
      </c>
      <c r="O30" s="14"/>
      <c r="P30" s="14"/>
      <c r="Q30" s="14"/>
    </row>
    <row r="31" spans="1:10" ht="15" customHeight="1">
      <c r="A31" s="15" t="s">
        <v>6</v>
      </c>
      <c r="B31" s="19"/>
      <c r="C31" s="20"/>
      <c r="D31" s="28"/>
      <c r="E31" s="27"/>
      <c r="F31" s="17"/>
      <c r="G31" s="18"/>
      <c r="H31" s="57">
        <f t="shared" si="0"/>
      </c>
      <c r="I31" s="57"/>
      <c r="J31" s="47">
        <f>IF(H31="","",VLOOKUP(H31,Altersbasis!$A$1:$B$18,2,))</f>
      </c>
    </row>
    <row r="32" spans="1:10" ht="15" customHeight="1">
      <c r="A32" s="15" t="s">
        <v>7</v>
      </c>
      <c r="B32" s="19"/>
      <c r="C32" s="20"/>
      <c r="D32" s="28"/>
      <c r="E32" s="27"/>
      <c r="F32" s="17"/>
      <c r="G32" s="18"/>
      <c r="H32" s="57">
        <f t="shared" si="0"/>
      </c>
      <c r="I32" s="57"/>
      <c r="J32" s="47">
        <f>IF(H32="","",VLOOKUP(H32,Altersbasis!$A$1:$B$18,2,))</f>
      </c>
    </row>
    <row r="33" spans="1:10" ht="15" customHeight="1">
      <c r="A33" s="15" t="s">
        <v>8</v>
      </c>
      <c r="B33" s="19"/>
      <c r="C33" s="20"/>
      <c r="D33" s="28"/>
      <c r="E33" s="27"/>
      <c r="F33" s="17"/>
      <c r="G33" s="18"/>
      <c r="H33" s="57">
        <f t="shared" si="0"/>
      </c>
      <c r="I33" s="57"/>
      <c r="J33" s="47">
        <f>IF(H33="","",VLOOKUP(H33,Altersbasis!$A$1:$B$18,2,))</f>
      </c>
    </row>
    <row r="34" spans="1:10" ht="15" customHeight="1">
      <c r="A34" s="15" t="s">
        <v>9</v>
      </c>
      <c r="B34" s="19"/>
      <c r="C34" s="20"/>
      <c r="D34" s="28"/>
      <c r="E34" s="27"/>
      <c r="F34" s="17"/>
      <c r="G34" s="18"/>
      <c r="H34" s="57">
        <f t="shared" si="0"/>
      </c>
      <c r="I34" s="57"/>
      <c r="J34" s="47">
        <f>IF(H34="","",VLOOKUP(H34,Altersbasis!$A$1:$B$18,2,))</f>
      </c>
    </row>
    <row r="35" spans="1:10" ht="15" customHeight="1">
      <c r="A35" s="15" t="s">
        <v>10</v>
      </c>
      <c r="B35" s="19"/>
      <c r="C35" s="20"/>
      <c r="D35" s="28"/>
      <c r="E35" s="27"/>
      <c r="F35" s="17"/>
      <c r="G35" s="18"/>
      <c r="H35" s="57">
        <f t="shared" si="0"/>
      </c>
      <c r="I35" s="57"/>
      <c r="J35" s="47">
        <f>IF(H35="","",VLOOKUP(H35,Altersbasis!$A$1:$B$18,2,))</f>
      </c>
    </row>
    <row r="36" spans="1:10" ht="15" customHeight="1">
      <c r="A36" s="15" t="s">
        <v>11</v>
      </c>
      <c r="B36" s="19"/>
      <c r="C36" s="20"/>
      <c r="D36" s="28"/>
      <c r="E36" s="27"/>
      <c r="F36" s="17"/>
      <c r="G36" s="18"/>
      <c r="H36" s="57">
        <f t="shared" si="0"/>
      </c>
      <c r="I36" s="57"/>
      <c r="J36" s="47">
        <f>IF(H36="","",VLOOKUP(H36,Altersbasis!$A$1:$B$18,2,))</f>
      </c>
    </row>
    <row r="37" spans="1:10" ht="15" customHeight="1">
      <c r="A37" s="15" t="s">
        <v>12</v>
      </c>
      <c r="B37" s="19"/>
      <c r="C37" s="20"/>
      <c r="D37" s="28"/>
      <c r="E37" s="27"/>
      <c r="F37" s="17"/>
      <c r="G37" s="18"/>
      <c r="H37" s="57">
        <f t="shared" si="0"/>
      </c>
      <c r="I37" s="57"/>
      <c r="J37" s="47">
        <f>IF(H37="","",VLOOKUP(H37,Altersbasis!$A$1:$B$18,2,))</f>
      </c>
    </row>
    <row r="38" spans="1:10" ht="15" customHeight="1">
      <c r="A38" s="15" t="s">
        <v>13</v>
      </c>
      <c r="B38" s="19"/>
      <c r="C38" s="20"/>
      <c r="D38" s="28"/>
      <c r="E38" s="27"/>
      <c r="F38" s="17"/>
      <c r="G38" s="18"/>
      <c r="H38" s="57">
        <f t="shared" si="0"/>
      </c>
      <c r="I38" s="57"/>
      <c r="J38" s="47">
        <f>IF(H38="","",VLOOKUP(H38,Altersbasis!$A$1:$B$18,2,))</f>
      </c>
    </row>
    <row r="39" spans="1:10" ht="15" customHeight="1">
      <c r="A39" s="15" t="s">
        <v>14</v>
      </c>
      <c r="B39" s="19"/>
      <c r="C39" s="20"/>
      <c r="D39" s="28"/>
      <c r="E39" s="27"/>
      <c r="F39" s="17"/>
      <c r="G39" s="18"/>
      <c r="H39" s="57">
        <f t="shared" si="0"/>
      </c>
      <c r="I39" s="57"/>
      <c r="J39" s="47">
        <f>IF(H39="","",VLOOKUP(H39,Altersbasis!$A$1:$B$18,2,))</f>
      </c>
    </row>
    <row r="40" spans="1:10" ht="15" customHeight="1">
      <c r="A40" s="15" t="s">
        <v>15</v>
      </c>
      <c r="B40" s="19"/>
      <c r="C40" s="20"/>
      <c r="D40" s="28"/>
      <c r="E40" s="27"/>
      <c r="F40" s="17"/>
      <c r="G40" s="18"/>
      <c r="H40" s="57">
        <f t="shared" si="0"/>
      </c>
      <c r="I40" s="57"/>
      <c r="J40" s="47">
        <f>IF(H40="","",VLOOKUP(H40,Altersbasis!$A$1:$B$18,2,))</f>
      </c>
    </row>
    <row r="41" spans="1:10" ht="15" customHeight="1">
      <c r="A41" s="15" t="s">
        <v>16</v>
      </c>
      <c r="B41" s="19"/>
      <c r="C41" s="20"/>
      <c r="D41" s="28"/>
      <c r="E41" s="27"/>
      <c r="F41" s="17"/>
      <c r="G41" s="18"/>
      <c r="H41" s="57">
        <f t="shared" si="0"/>
      </c>
      <c r="I41" s="57"/>
      <c r="J41" s="47">
        <f>IF(H41="","",VLOOKUP(H41,Altersbasis!$A$1:$B$18,2,))</f>
      </c>
    </row>
    <row r="42" spans="1:10" ht="15" customHeight="1">
      <c r="A42" s="15" t="s">
        <v>17</v>
      </c>
      <c r="B42" s="19"/>
      <c r="C42" s="20"/>
      <c r="D42" s="28"/>
      <c r="E42" s="27"/>
      <c r="F42" s="17"/>
      <c r="G42" s="18"/>
      <c r="H42" s="57">
        <f t="shared" si="0"/>
      </c>
      <c r="I42" s="57"/>
      <c r="J42" s="47">
        <f>IF(H42="","",VLOOKUP(H42,Altersbasis!$A$1:$B$18,2,))</f>
      </c>
    </row>
    <row r="43" spans="1:10" ht="15" customHeight="1">
      <c r="A43" s="15" t="s">
        <v>18</v>
      </c>
      <c r="B43" s="19"/>
      <c r="C43" s="20"/>
      <c r="D43" s="28"/>
      <c r="E43" s="27"/>
      <c r="F43" s="17"/>
      <c r="G43" s="18"/>
      <c r="H43" s="57">
        <f t="shared" si="0"/>
      </c>
      <c r="I43" s="57"/>
      <c r="J43" s="47">
        <f>IF(H43="","",VLOOKUP(H43,Altersbasis!$A$1:$B$18,2,))</f>
      </c>
    </row>
    <row r="44" spans="1:10" ht="15" customHeight="1">
      <c r="A44" s="15" t="s">
        <v>19</v>
      </c>
      <c r="B44" s="19"/>
      <c r="C44" s="20"/>
      <c r="D44" s="28"/>
      <c r="E44" s="27"/>
      <c r="F44" s="17"/>
      <c r="G44" s="18"/>
      <c r="H44" s="57">
        <f t="shared" si="0"/>
      </c>
      <c r="I44" s="57"/>
      <c r="J44" s="47">
        <f>IF(H44="","",VLOOKUP(H44,Altersbasis!$A$1:$B$18,2,))</f>
      </c>
    </row>
    <row r="45" spans="1:10" ht="15" customHeight="1">
      <c r="A45" s="15" t="s">
        <v>20</v>
      </c>
      <c r="B45" s="19"/>
      <c r="C45" s="20"/>
      <c r="D45" s="28"/>
      <c r="E45" s="27"/>
      <c r="F45" s="17"/>
      <c r="G45" s="18"/>
      <c r="H45" s="57">
        <f t="shared" si="0"/>
      </c>
      <c r="I45" s="57"/>
      <c r="J45" s="47">
        <f>IF(H45="","",VLOOKUP(H45,Altersbasis!$A$1:$B$18,2,))</f>
      </c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.75">
      <c r="A48" s="45" t="s">
        <v>31</v>
      </c>
      <c r="E48" s="54"/>
      <c r="F48" s="55"/>
      <c r="G48" s="55"/>
      <c r="H48" s="55"/>
      <c r="I48" s="55"/>
      <c r="J48" s="56"/>
    </row>
    <row r="50" spans="1:10" ht="15.75">
      <c r="A50" s="13" t="s">
        <v>32</v>
      </c>
      <c r="E50" s="63"/>
      <c r="F50" s="64"/>
      <c r="G50" s="64"/>
      <c r="H50" s="64"/>
      <c r="I50" s="64"/>
      <c r="J50" s="65"/>
    </row>
    <row r="52" spans="1:10" ht="15.75">
      <c r="A52" s="13" t="s">
        <v>33</v>
      </c>
      <c r="E52" s="54"/>
      <c r="F52" s="55"/>
      <c r="G52" s="55"/>
      <c r="H52" s="55"/>
      <c r="I52" s="55"/>
      <c r="J52" s="56"/>
    </row>
  </sheetData>
  <sheetProtection password="8B6A" sheet="1"/>
  <mergeCells count="25">
    <mergeCell ref="A7:J7"/>
    <mergeCell ref="C21:F21"/>
    <mergeCell ref="H30:I30"/>
    <mergeCell ref="H38:I38"/>
    <mergeCell ref="H39:I39"/>
    <mergeCell ref="E50:J50"/>
    <mergeCell ref="H34:I34"/>
    <mergeCell ref="H35:I35"/>
    <mergeCell ref="H36:I36"/>
    <mergeCell ref="H37:I37"/>
    <mergeCell ref="H40:I40"/>
    <mergeCell ref="H26:I26"/>
    <mergeCell ref="H27:I27"/>
    <mergeCell ref="H28:I28"/>
    <mergeCell ref="H31:I31"/>
    <mergeCell ref="H32:I32"/>
    <mergeCell ref="H29:I29"/>
    <mergeCell ref="H33:I33"/>
    <mergeCell ref="E48:J48"/>
    <mergeCell ref="H44:I44"/>
    <mergeCell ref="H41:I41"/>
    <mergeCell ref="H42:I42"/>
    <mergeCell ref="H43:I43"/>
    <mergeCell ref="E52:J52"/>
    <mergeCell ref="H45:I45"/>
  </mergeCells>
  <hyperlinks>
    <hyperlink ref="C17" r:id="rId1" display="Jugend@hsqv,de"/>
  </hyperlinks>
  <printOptions/>
  <pageMargins left="0.4724409448818898" right="0.3937007874015748" top="0.3937007874015748" bottom="0.5905511811023623" header="0.31496062992125984" footer="0.31496062992125984"/>
  <pageSetup fitToHeight="1" fitToWidth="1" orientation="portrait" paperSize="9" scale="84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18"/>
  <sheetViews>
    <sheetView zoomScalePageLayoutView="0" workbookViewId="0" topLeftCell="A1">
      <selection activeCell="B11" sqref="B11"/>
    </sheetView>
  </sheetViews>
  <sheetFormatPr defaultColWidth="11.421875" defaultRowHeight="12.75"/>
  <sheetData>
    <row r="1" spans="1:2" ht="12.75">
      <c r="A1">
        <v>1</v>
      </c>
      <c r="B1" t="s">
        <v>26</v>
      </c>
    </row>
    <row r="2" spans="1:2" ht="12.75">
      <c r="A2">
        <v>2</v>
      </c>
      <c r="B2" t="s">
        <v>26</v>
      </c>
    </row>
    <row r="3" spans="1:2" ht="12.75">
      <c r="A3">
        <v>3</v>
      </c>
      <c r="B3" t="s">
        <v>26</v>
      </c>
    </row>
    <row r="4" spans="1:2" ht="12.75">
      <c r="A4">
        <v>4</v>
      </c>
      <c r="B4" t="s">
        <v>26</v>
      </c>
    </row>
    <row r="5" spans="1:2" ht="12.75">
      <c r="A5">
        <v>5</v>
      </c>
      <c r="B5" t="s">
        <v>26</v>
      </c>
    </row>
    <row r="6" spans="1:2" ht="12.75">
      <c r="A6">
        <v>6</v>
      </c>
      <c r="B6" t="s">
        <v>26</v>
      </c>
    </row>
    <row r="7" spans="1:2" ht="12.75">
      <c r="A7">
        <v>7</v>
      </c>
      <c r="B7" t="s">
        <v>26</v>
      </c>
    </row>
    <row r="8" spans="1:2" ht="12.75">
      <c r="A8">
        <v>8</v>
      </c>
      <c r="B8" t="s">
        <v>26</v>
      </c>
    </row>
    <row r="9" spans="1:2" ht="12.75">
      <c r="A9">
        <v>9</v>
      </c>
      <c r="B9" t="s">
        <v>26</v>
      </c>
    </row>
    <row r="10" spans="1:2" ht="12.75">
      <c r="A10">
        <v>10</v>
      </c>
      <c r="B10" t="s">
        <v>26</v>
      </c>
    </row>
    <row r="11" spans="1:2" ht="12.75">
      <c r="A11">
        <v>11</v>
      </c>
      <c r="B11" t="s">
        <v>27</v>
      </c>
    </row>
    <row r="12" spans="1:2" ht="12.75">
      <c r="A12">
        <v>12</v>
      </c>
      <c r="B12" t="s">
        <v>27</v>
      </c>
    </row>
    <row r="13" spans="1:2" ht="12.75">
      <c r="A13">
        <v>13</v>
      </c>
      <c r="B13" t="s">
        <v>28</v>
      </c>
    </row>
    <row r="14" spans="1:2" ht="12.75">
      <c r="A14">
        <v>14</v>
      </c>
      <c r="B14" t="s">
        <v>28</v>
      </c>
    </row>
    <row r="15" spans="1:2" ht="12.75">
      <c r="A15">
        <v>15</v>
      </c>
      <c r="B15" t="s">
        <v>29</v>
      </c>
    </row>
    <row r="16" spans="1:2" ht="12.75">
      <c r="A16">
        <v>16</v>
      </c>
      <c r="B16" t="s">
        <v>29</v>
      </c>
    </row>
    <row r="17" spans="1:2" ht="12.75">
      <c r="A17">
        <v>17</v>
      </c>
      <c r="B17" t="s">
        <v>30</v>
      </c>
    </row>
    <row r="18" spans="1:2" ht="12.75">
      <c r="A18">
        <v>18</v>
      </c>
      <c r="B18" t="s">
        <v>30</v>
      </c>
    </row>
  </sheetData>
  <sheetProtection password="8B6A" sheet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48"/>
  <sheetViews>
    <sheetView zoomScalePageLayoutView="0" workbookViewId="0" topLeftCell="A1">
      <selection activeCell="I5" sqref="I5"/>
    </sheetView>
  </sheetViews>
  <sheetFormatPr defaultColWidth="11.421875" defaultRowHeight="12.75"/>
  <cols>
    <col min="6" max="6" width="20.421875" style="0" bestFit="1" customWidth="1"/>
    <col min="8" max="8" width="12.421875" style="0" bestFit="1" customWidth="1"/>
    <col min="9" max="9" width="13.421875" style="0" bestFit="1" customWidth="1"/>
  </cols>
  <sheetData>
    <row r="1" spans="1:9" ht="12.75">
      <c r="A1" t="s">
        <v>53</v>
      </c>
      <c r="B1" t="s">
        <v>54</v>
      </c>
      <c r="C1" t="s">
        <v>55</v>
      </c>
      <c r="D1" t="s">
        <v>56</v>
      </c>
      <c r="E1" t="s">
        <v>37</v>
      </c>
      <c r="F1" t="s">
        <v>57</v>
      </c>
      <c r="G1" t="s">
        <v>47</v>
      </c>
      <c r="H1" t="s">
        <v>58</v>
      </c>
      <c r="I1" t="s">
        <v>167</v>
      </c>
    </row>
    <row r="2" spans="1:9" ht="12.75">
      <c r="A2">
        <f>IF(Anmeldeformular!G26="","",Anmeldeformular!G26)</f>
        <v>1</v>
      </c>
      <c r="B2" t="str">
        <f>IF(Anmeldeformular!C26="","",Anmeldeformular!C26)</f>
        <v>Muster</v>
      </c>
      <c r="C2" t="str">
        <f>IF(Anmeldeformular!B26="","",Anmeldeformular!B26)</f>
        <v>Michael</v>
      </c>
      <c r="D2" t="str">
        <f>IF(Anmeldeformular!D26="d","Germany","")</f>
        <v>Germany</v>
      </c>
      <c r="E2" t="str">
        <f>IF(Anmeldeformular!E26="","",IF(Anmeldeformular!E26="m","Mann","Frau"))</f>
        <v>Mann</v>
      </c>
      <c r="F2" t="str">
        <f>IF(Anmeldeformular!B26="","",Anmeldeformular!$C$21)</f>
        <v>SC Musterverein e.V.</v>
      </c>
      <c r="G2" s="48">
        <f>IF(Anmeldeformular!F26="","",Anmeldeformular!F26)</f>
        <v>36161</v>
      </c>
      <c r="H2" t="str">
        <f>IF(E2="","",IF(E2="mann","Jungen "&amp;Anmeldeformular!J26,"Mädchen "&amp;Anmeldeformular!J26))</f>
        <v>Jungen U17</v>
      </c>
      <c r="I2" t="e">
        <f>IF(A2="","",IF(E2="mann",VLOOKUP(A2,RanglisteJungen!$D:$J,7,),VLOOKUP(A2,RanglisteMädchen!$D:$J,7,)))</f>
        <v>#N/A</v>
      </c>
    </row>
    <row r="3" spans="1:9" ht="12.75">
      <c r="A3">
        <f>IF(Anmeldeformular!G27="","",Anmeldeformular!G27)</f>
        <v>2</v>
      </c>
      <c r="B3" t="str">
        <f>IF(Anmeldeformular!C27="","",Anmeldeformular!C27)</f>
        <v>Muster</v>
      </c>
      <c r="C3" t="str">
        <f>IF(Anmeldeformular!B27="","",Anmeldeformular!B27)</f>
        <v>Michaela</v>
      </c>
      <c r="D3" t="str">
        <f>IF(Anmeldeformular!D27="d","Germany","")</f>
        <v>Germany</v>
      </c>
      <c r="E3" t="str">
        <f>IF(Anmeldeformular!E27="","",IF(Anmeldeformular!E27="m","Mann","Frau"))</f>
        <v>Frau</v>
      </c>
      <c r="F3" t="str">
        <f>IF(Anmeldeformular!B27="","",Anmeldeformular!$C$21)</f>
        <v>SC Musterverein e.V.</v>
      </c>
      <c r="G3" s="48">
        <f>IF(Anmeldeformular!F27="","",Anmeldeformular!F27)</f>
        <v>36892</v>
      </c>
      <c r="H3" t="str">
        <f>IF(E3="","",IF(E3="mann","Jungen "&amp;Anmeldeformular!J27,"Mädchen "&amp;Anmeldeformular!J27))</f>
        <v>Mädchen U15</v>
      </c>
      <c r="I3" t="e">
        <f>IF(A3="","",IF(E3="mann",VLOOKUP(A3,RanglisteJungen!$D:$J,7,),VLOOKUP(A3,RanglisteMädchen!$D:$J,7,)))</f>
        <v>#N/A</v>
      </c>
    </row>
    <row r="4" spans="1:9" ht="12.75">
      <c r="A4">
        <f>IF(Anmeldeformular!G28="","",Anmeldeformular!G28)</f>
      </c>
      <c r="B4">
        <f>IF(Anmeldeformular!C28="","",Anmeldeformular!C28)</f>
      </c>
      <c r="C4">
        <f>IF(Anmeldeformular!B28="","",Anmeldeformular!B28)</f>
      </c>
      <c r="D4">
        <f>IF(Anmeldeformular!D28="d","Germany","")</f>
      </c>
      <c r="E4">
        <f>IF(Anmeldeformular!E28="","",IF(Anmeldeformular!E28="m","Mann","Frau"))</f>
      </c>
      <c r="F4">
        <f>IF(Anmeldeformular!B28="","",Anmeldeformular!$C$21)</f>
      </c>
      <c r="G4" s="48">
        <f>IF(Anmeldeformular!F28="","",Anmeldeformular!F28)</f>
      </c>
      <c r="H4">
        <f>IF(E4="","",IF(E4="mann","Jungen "&amp;Anmeldeformular!J28,"Mädchen "&amp;Anmeldeformular!J28))</f>
      </c>
      <c r="I4">
        <f>IF(A4="","",IF(E4="mann",VLOOKUP(A4,RanglisteJungen!$D:$J,7,),VLOOKUP(A4,RanglisteMädchen!$D:$J,7,)))</f>
      </c>
    </row>
    <row r="5" spans="1:9" ht="12.75">
      <c r="A5">
        <f>IF(Anmeldeformular!G29="","",Anmeldeformular!G29)</f>
      </c>
      <c r="B5">
        <f>IF(Anmeldeformular!C29="","",Anmeldeformular!C29)</f>
      </c>
      <c r="C5">
        <f>IF(Anmeldeformular!B29="","",Anmeldeformular!B29)</f>
      </c>
      <c r="D5">
        <f>IF(Anmeldeformular!D29="d","Germany","")</f>
      </c>
      <c r="E5">
        <f>IF(Anmeldeformular!E29="","",IF(Anmeldeformular!E29="m","Mann","Frau"))</f>
      </c>
      <c r="F5">
        <f>IF(Anmeldeformular!B29="","",Anmeldeformular!$C$21)</f>
      </c>
      <c r="G5" s="48">
        <f>IF(Anmeldeformular!F29="","",Anmeldeformular!F29)</f>
      </c>
      <c r="H5">
        <f>IF(E5="","",IF(E5="mann","Jungen "&amp;Anmeldeformular!J29,"Mädchen "&amp;Anmeldeformular!J29))</f>
      </c>
      <c r="I5">
        <f>IF(A5="","",IF(E5="mann",VLOOKUP(A5,RanglisteJungen!$D:$J,7,),VLOOKUP(A5,RanglisteMädchen!$D:$J,7,)))</f>
      </c>
    </row>
    <row r="6" spans="1:9" ht="12.75">
      <c r="A6">
        <f>IF(Anmeldeformular!G30="","",Anmeldeformular!G30)</f>
      </c>
      <c r="B6">
        <f>IF(Anmeldeformular!C30="","",Anmeldeformular!C30)</f>
      </c>
      <c r="C6">
        <f>IF(Anmeldeformular!B30="","",Anmeldeformular!B30)</f>
      </c>
      <c r="D6">
        <f>IF(Anmeldeformular!D30="d","Germany","")</f>
      </c>
      <c r="E6">
        <f>IF(Anmeldeformular!E30="","",IF(Anmeldeformular!E30="m","Mann","Frau"))</f>
      </c>
      <c r="F6">
        <f>IF(Anmeldeformular!B30="","",Anmeldeformular!$C$21)</f>
      </c>
      <c r="G6" s="48">
        <f>IF(Anmeldeformular!F30="","",Anmeldeformular!F30)</f>
      </c>
      <c r="H6">
        <f>IF(E6="","",IF(E6="mann","Jungen "&amp;Anmeldeformular!J30,"Mädchen "&amp;Anmeldeformular!J30))</f>
      </c>
      <c r="I6">
        <f>IF(A6="","",IF(E6="mann",VLOOKUP(A6,RanglisteJungen!$D:$J,7,),VLOOKUP(A6,RanglisteMädchen!$D:$J,7,)))</f>
      </c>
    </row>
    <row r="7" spans="1:9" ht="12.75">
      <c r="A7">
        <f>IF(Anmeldeformular!G31="","",Anmeldeformular!G31)</f>
      </c>
      <c r="B7">
        <f>IF(Anmeldeformular!C31="","",Anmeldeformular!C31)</f>
      </c>
      <c r="C7">
        <f>IF(Anmeldeformular!B31="","",Anmeldeformular!B31)</f>
      </c>
      <c r="D7">
        <f>IF(Anmeldeformular!D31="d","Germany","")</f>
      </c>
      <c r="E7">
        <f>IF(Anmeldeformular!E31="","",IF(Anmeldeformular!E31="m","Mann","Frau"))</f>
      </c>
      <c r="F7">
        <f>IF(Anmeldeformular!B31="","",Anmeldeformular!$C$21)</f>
      </c>
      <c r="G7" s="48">
        <f>IF(Anmeldeformular!F31="","",Anmeldeformular!F31)</f>
      </c>
      <c r="H7">
        <f>IF(E7="","",IF(E7="mann","Jungen "&amp;Anmeldeformular!J31,"Mädchen "&amp;Anmeldeformular!J31))</f>
      </c>
      <c r="I7">
        <f>IF(A7="","",IF(E7="mann",VLOOKUP(A7,RanglisteJungen!$D:$J,7,),VLOOKUP(A7,RanglisteMädchen!$D:$J,7,)))</f>
      </c>
    </row>
    <row r="8" spans="1:9" ht="12.75">
      <c r="A8">
        <f>IF(Anmeldeformular!G32="","",Anmeldeformular!G32)</f>
      </c>
      <c r="B8">
        <f>IF(Anmeldeformular!C32="","",Anmeldeformular!C32)</f>
      </c>
      <c r="C8">
        <f>IF(Anmeldeformular!B32="","",Anmeldeformular!B32)</f>
      </c>
      <c r="D8">
        <f>IF(Anmeldeformular!D32="d","Germany","")</f>
      </c>
      <c r="E8">
        <f>IF(Anmeldeformular!E32="","",IF(Anmeldeformular!E32="m","Mann","Frau"))</f>
      </c>
      <c r="F8">
        <f>IF(Anmeldeformular!B32="","",Anmeldeformular!$C$21)</f>
      </c>
      <c r="G8" s="48">
        <f>IF(Anmeldeformular!F32="","",Anmeldeformular!F32)</f>
      </c>
      <c r="H8">
        <f>IF(E8="","",IF(E8="mann","Jungen "&amp;Anmeldeformular!J32,"Mädchen "&amp;Anmeldeformular!J32))</f>
      </c>
      <c r="I8">
        <f>IF(A8="","",IF(E8="mann",VLOOKUP(A8,RanglisteJungen!$D:$J,7,),VLOOKUP(A8,RanglisteMädchen!$D:$J,7,)))</f>
      </c>
    </row>
    <row r="9" spans="1:9" ht="12.75">
      <c r="A9">
        <f>IF(Anmeldeformular!G33="","",Anmeldeformular!G33)</f>
      </c>
      <c r="B9">
        <f>IF(Anmeldeformular!C33="","",Anmeldeformular!C33)</f>
      </c>
      <c r="C9">
        <f>IF(Anmeldeformular!B33="","",Anmeldeformular!B33)</f>
      </c>
      <c r="D9">
        <f>IF(Anmeldeformular!D33="d","Germany","")</f>
      </c>
      <c r="E9">
        <f>IF(Anmeldeformular!E33="","",IF(Anmeldeformular!E33="m","Mann","Frau"))</f>
      </c>
      <c r="F9">
        <f>IF(Anmeldeformular!B33="","",Anmeldeformular!$C$21)</f>
      </c>
      <c r="G9" s="48">
        <f>IF(Anmeldeformular!F33="","",Anmeldeformular!F33)</f>
      </c>
      <c r="H9">
        <f>IF(E9="","",IF(E9="mann","Jungen "&amp;Anmeldeformular!J33,"Mädchen "&amp;Anmeldeformular!J33))</f>
      </c>
      <c r="I9">
        <f>IF(A9="","",IF(E9="mann",VLOOKUP(A9,RanglisteJungen!$D:$J,7,),VLOOKUP(A9,RanglisteMädchen!$D:$J,7,)))</f>
      </c>
    </row>
    <row r="10" spans="1:9" ht="12.75">
      <c r="A10">
        <f>IF(Anmeldeformular!G34="","",Anmeldeformular!G34)</f>
      </c>
      <c r="B10">
        <f>IF(Anmeldeformular!C34="","",Anmeldeformular!C34)</f>
      </c>
      <c r="C10">
        <f>IF(Anmeldeformular!B34="","",Anmeldeformular!B34)</f>
      </c>
      <c r="D10">
        <f>IF(Anmeldeformular!D34="d","Germany","")</f>
      </c>
      <c r="E10">
        <f>IF(Anmeldeformular!E34="","",IF(Anmeldeformular!E34="m","Mann","Frau"))</f>
      </c>
      <c r="F10">
        <f>IF(Anmeldeformular!B34="","",Anmeldeformular!$C$21)</f>
      </c>
      <c r="G10" s="48">
        <f>IF(Anmeldeformular!F34="","",Anmeldeformular!F34)</f>
      </c>
      <c r="H10">
        <f>IF(E10="","",IF(E10="mann","Jungen "&amp;Anmeldeformular!J34,"Mädchen "&amp;Anmeldeformular!J34))</f>
      </c>
      <c r="I10">
        <f>IF(A10="","",IF(E10="mann",VLOOKUP(A10,RanglisteJungen!$D:$J,7,),VLOOKUP(A10,RanglisteMädchen!$D:$J,7,)))</f>
      </c>
    </row>
    <row r="11" spans="1:9" ht="12.75">
      <c r="A11">
        <f>IF(Anmeldeformular!G35="","",Anmeldeformular!G35)</f>
      </c>
      <c r="B11">
        <f>IF(Anmeldeformular!C35="","",Anmeldeformular!C35)</f>
      </c>
      <c r="C11">
        <f>IF(Anmeldeformular!B35="","",Anmeldeformular!B35)</f>
      </c>
      <c r="D11">
        <f>IF(Anmeldeformular!D35="d","Germany","")</f>
      </c>
      <c r="E11">
        <f>IF(Anmeldeformular!E35="","",IF(Anmeldeformular!E35="m","Mann","Frau"))</f>
      </c>
      <c r="F11">
        <f>IF(Anmeldeformular!B35="","",Anmeldeformular!$C$21)</f>
      </c>
      <c r="G11" s="48">
        <f>IF(Anmeldeformular!F35="","",Anmeldeformular!F35)</f>
      </c>
      <c r="H11">
        <f>IF(E11="","",IF(E11="mann","Jungen "&amp;Anmeldeformular!J35,"Mädchen "&amp;Anmeldeformular!J35))</f>
      </c>
      <c r="I11">
        <f>IF(A11="","",IF(E11="mann",VLOOKUP(A11,RanglisteJungen!$D:$J,7,),VLOOKUP(A11,RanglisteMädchen!$D:$J,7,)))</f>
      </c>
    </row>
    <row r="12" spans="1:9" ht="12.75">
      <c r="A12">
        <f>IF(Anmeldeformular!G36="","",Anmeldeformular!G36)</f>
      </c>
      <c r="B12">
        <f>IF(Anmeldeformular!C36="","",Anmeldeformular!C36)</f>
      </c>
      <c r="C12">
        <f>IF(Anmeldeformular!B36="","",Anmeldeformular!B36)</f>
      </c>
      <c r="D12">
        <f>IF(Anmeldeformular!D36="d","Germany","")</f>
      </c>
      <c r="E12">
        <f>IF(Anmeldeformular!E36="","",IF(Anmeldeformular!E36="m","Mann","Frau"))</f>
      </c>
      <c r="F12">
        <f>IF(Anmeldeformular!B36="","",Anmeldeformular!$C$21)</f>
      </c>
      <c r="G12" s="48">
        <f>IF(Anmeldeformular!F36="","",Anmeldeformular!F36)</f>
      </c>
      <c r="H12">
        <f>IF(E12="","",IF(E12="mann","Jungen "&amp;Anmeldeformular!J36,"Mädchen "&amp;Anmeldeformular!J36))</f>
      </c>
      <c r="I12">
        <f>IF(A12="","",IF(E12="mann",VLOOKUP(A12,RanglisteJungen!$D:$J,7,),VLOOKUP(A12,RanglisteMädchen!$D:$J,7,)))</f>
      </c>
    </row>
    <row r="13" spans="1:9" ht="12.75">
      <c r="A13">
        <f>IF(Anmeldeformular!G37="","",Anmeldeformular!G37)</f>
      </c>
      <c r="B13">
        <f>IF(Anmeldeformular!C37="","",Anmeldeformular!C37)</f>
      </c>
      <c r="C13">
        <f>IF(Anmeldeformular!B37="","",Anmeldeformular!B37)</f>
      </c>
      <c r="D13">
        <f>IF(Anmeldeformular!D37="d","Germany","")</f>
      </c>
      <c r="E13">
        <f>IF(Anmeldeformular!E37="","",IF(Anmeldeformular!E37="m","Mann","Frau"))</f>
      </c>
      <c r="F13">
        <f>IF(Anmeldeformular!B37="","",Anmeldeformular!$C$21)</f>
      </c>
      <c r="G13" s="48">
        <f>IF(Anmeldeformular!F37="","",Anmeldeformular!F37)</f>
      </c>
      <c r="H13">
        <f>IF(E13="","",IF(E13="mann","Jungen "&amp;Anmeldeformular!J37,"Mädchen "&amp;Anmeldeformular!J37))</f>
      </c>
      <c r="I13">
        <f>IF(A13="","",IF(E13="mann",VLOOKUP(A13,RanglisteJungen!$D:$J,7,),VLOOKUP(A13,RanglisteMädchen!$D:$J,7,)))</f>
      </c>
    </row>
    <row r="14" spans="1:9" ht="12.75">
      <c r="A14">
        <f>IF(Anmeldeformular!G38="","",Anmeldeformular!G38)</f>
      </c>
      <c r="B14">
        <f>IF(Anmeldeformular!C38="","",Anmeldeformular!C38)</f>
      </c>
      <c r="C14">
        <f>IF(Anmeldeformular!B38="","",Anmeldeformular!B38)</f>
      </c>
      <c r="D14">
        <f>IF(Anmeldeformular!D38="d","Germany","")</f>
      </c>
      <c r="E14">
        <f>IF(Anmeldeformular!E38="","",IF(Anmeldeformular!E38="m","Mann","Frau"))</f>
      </c>
      <c r="F14">
        <f>IF(Anmeldeformular!B38="","",Anmeldeformular!$C$21)</f>
      </c>
      <c r="G14" s="48">
        <f>IF(Anmeldeformular!F38="","",Anmeldeformular!F38)</f>
      </c>
      <c r="H14">
        <f>IF(E14="","",IF(E14="mann","Jungen "&amp;Anmeldeformular!J38,"Mädchen "&amp;Anmeldeformular!J38))</f>
      </c>
      <c r="I14">
        <f>IF(A14="","",IF(E14="mann",VLOOKUP(A14,RanglisteJungen!$D:$J,7,),VLOOKUP(A14,RanglisteMädchen!$D:$J,7,)))</f>
      </c>
    </row>
    <row r="15" spans="1:9" ht="12.75">
      <c r="A15">
        <f>IF(Anmeldeformular!G39="","",Anmeldeformular!G39)</f>
      </c>
      <c r="B15">
        <f>IF(Anmeldeformular!C39="","",Anmeldeformular!C39)</f>
      </c>
      <c r="C15">
        <f>IF(Anmeldeformular!B39="","",Anmeldeformular!B39)</f>
      </c>
      <c r="D15">
        <f>IF(Anmeldeformular!D39="d","Germany","")</f>
      </c>
      <c r="E15">
        <f>IF(Anmeldeformular!E39="","",IF(Anmeldeformular!E39="m","Mann","Frau"))</f>
      </c>
      <c r="F15">
        <f>IF(Anmeldeformular!B39="","",Anmeldeformular!$C$21)</f>
      </c>
      <c r="G15" s="48">
        <f>IF(Anmeldeformular!F39="","",Anmeldeformular!F39)</f>
      </c>
      <c r="H15">
        <f>IF(E15="","",IF(E15="mann","Jungen "&amp;Anmeldeformular!J39,"Mädchen "&amp;Anmeldeformular!J39))</f>
      </c>
      <c r="I15">
        <f>IF(A15="","",IF(E15="mann",VLOOKUP(A15,RanglisteJungen!$D:$J,7,),VLOOKUP(A15,RanglisteMädchen!$D:$J,7,)))</f>
      </c>
    </row>
    <row r="16" spans="1:9" ht="12.75">
      <c r="A16">
        <f>IF(Anmeldeformular!G40="","",Anmeldeformular!G40)</f>
      </c>
      <c r="B16">
        <f>IF(Anmeldeformular!C40="","",Anmeldeformular!C40)</f>
      </c>
      <c r="C16">
        <f>IF(Anmeldeformular!B40="","",Anmeldeformular!B40)</f>
      </c>
      <c r="D16">
        <f>IF(Anmeldeformular!D40="d","Germany","")</f>
      </c>
      <c r="E16">
        <f>IF(Anmeldeformular!E40="","",IF(Anmeldeformular!E40="m","Mann","Frau"))</f>
      </c>
      <c r="F16">
        <f>IF(Anmeldeformular!B40="","",Anmeldeformular!$C$21)</f>
      </c>
      <c r="G16" s="48">
        <f>IF(Anmeldeformular!F40="","",Anmeldeformular!F40)</f>
      </c>
      <c r="H16">
        <f>IF(E16="","",IF(E16="mann","Jungen "&amp;Anmeldeformular!J40,"Mädchen "&amp;Anmeldeformular!J40))</f>
      </c>
      <c r="I16">
        <f>IF(A16="","",IF(E16="mann",VLOOKUP(A16,RanglisteJungen!$D:$J,7,),VLOOKUP(A16,RanglisteMädchen!$D:$J,7,)))</f>
      </c>
    </row>
    <row r="17" spans="1:9" ht="12.75">
      <c r="A17">
        <f>IF(Anmeldeformular!G41="","",Anmeldeformular!G41)</f>
      </c>
      <c r="B17">
        <f>IF(Anmeldeformular!C41="","",Anmeldeformular!C41)</f>
      </c>
      <c r="C17">
        <f>IF(Anmeldeformular!B41="","",Anmeldeformular!B41)</f>
      </c>
      <c r="D17">
        <f>IF(Anmeldeformular!D41="d","Germany","")</f>
      </c>
      <c r="E17">
        <f>IF(Anmeldeformular!E41="","",IF(Anmeldeformular!E41="m","Mann","Frau"))</f>
      </c>
      <c r="F17">
        <f>IF(Anmeldeformular!B41="","",Anmeldeformular!$C$21)</f>
      </c>
      <c r="G17" s="48">
        <f>IF(Anmeldeformular!F41="","",Anmeldeformular!F41)</f>
      </c>
      <c r="H17">
        <f>IF(E17="","",IF(E17="mann","Jungen "&amp;Anmeldeformular!J41,"Mädchen "&amp;Anmeldeformular!J41))</f>
      </c>
      <c r="I17">
        <f>IF(A17="","",IF(E17="mann",VLOOKUP(A17,RanglisteJungen!$D:$J,7,),VLOOKUP(A17,RanglisteMädchen!$D:$J,7,)))</f>
      </c>
    </row>
    <row r="18" spans="1:9" ht="12.75">
      <c r="A18">
        <f>IF(Anmeldeformular!G42="","",Anmeldeformular!G42)</f>
      </c>
      <c r="B18">
        <f>IF(Anmeldeformular!C42="","",Anmeldeformular!C42)</f>
      </c>
      <c r="C18">
        <f>IF(Anmeldeformular!B42="","",Anmeldeformular!B42)</f>
      </c>
      <c r="D18">
        <f>IF(Anmeldeformular!D42="d","Germany","")</f>
      </c>
      <c r="E18">
        <f>IF(Anmeldeformular!E42="","",IF(Anmeldeformular!E42="m","Mann","Frau"))</f>
      </c>
      <c r="F18">
        <f>IF(Anmeldeformular!B42="","",Anmeldeformular!$C$21)</f>
      </c>
      <c r="G18" s="48">
        <f>IF(Anmeldeformular!F42="","",Anmeldeformular!F42)</f>
      </c>
      <c r="H18">
        <f>IF(E18="","",IF(E18="mann","Jungen "&amp;Anmeldeformular!J42,"Mädchen "&amp;Anmeldeformular!J42))</f>
      </c>
      <c r="I18">
        <f>IF(A18="","",IF(E18="mann",VLOOKUP(A18,RanglisteJungen!$D:$J,7,),VLOOKUP(A18,RanglisteMädchen!$D:$J,7,)))</f>
      </c>
    </row>
    <row r="19" spans="1:9" ht="12.75">
      <c r="A19">
        <f>IF(Anmeldeformular!G43="","",Anmeldeformular!G43)</f>
      </c>
      <c r="B19">
        <f>IF(Anmeldeformular!C43="","",Anmeldeformular!C43)</f>
      </c>
      <c r="C19">
        <f>IF(Anmeldeformular!B43="","",Anmeldeformular!B43)</f>
      </c>
      <c r="D19">
        <f>IF(Anmeldeformular!D43="d","Germany","")</f>
      </c>
      <c r="E19">
        <f>IF(Anmeldeformular!E43="","",IF(Anmeldeformular!E43="m","Mann","Frau"))</f>
      </c>
      <c r="F19">
        <f>IF(Anmeldeformular!B43="","",Anmeldeformular!$C$21)</f>
      </c>
      <c r="G19" s="48">
        <f>IF(Anmeldeformular!F43="","",Anmeldeformular!F43)</f>
      </c>
      <c r="H19">
        <f>IF(E19="","",IF(E19="mann","Jungen "&amp;Anmeldeformular!J43,"Mädchen "&amp;Anmeldeformular!J43))</f>
      </c>
      <c r="I19">
        <f>IF(A19="","",IF(E19="mann",VLOOKUP(A19,RanglisteJungen!$D:$J,7,),VLOOKUP(A19,RanglisteMädchen!$D:$J,7,)))</f>
      </c>
    </row>
    <row r="20" spans="1:9" ht="12.75">
      <c r="A20">
        <f>IF(Anmeldeformular!G44="","",Anmeldeformular!G44)</f>
      </c>
      <c r="B20">
        <f>IF(Anmeldeformular!C44="","",Anmeldeformular!C44)</f>
      </c>
      <c r="C20">
        <f>IF(Anmeldeformular!B44="","",Anmeldeformular!B44)</f>
      </c>
      <c r="D20">
        <f>IF(Anmeldeformular!D44="d","Germany","")</f>
      </c>
      <c r="E20">
        <f>IF(Anmeldeformular!E44="","",IF(Anmeldeformular!E44="m","Mann","Frau"))</f>
      </c>
      <c r="F20">
        <f>IF(Anmeldeformular!B44="","",Anmeldeformular!$C$21)</f>
      </c>
      <c r="G20" s="48">
        <f>IF(Anmeldeformular!F44="","",Anmeldeformular!F44)</f>
      </c>
      <c r="H20">
        <f>IF(E20="","",IF(E20="mann","Jungen "&amp;Anmeldeformular!J44,"Mädchen "&amp;Anmeldeformular!J44))</f>
      </c>
      <c r="I20">
        <f>IF(A20="","",IF(E20="mann",VLOOKUP(A20,RanglisteJungen!$D:$J,7,),VLOOKUP(A20,RanglisteMädchen!$D:$J,7,)))</f>
      </c>
    </row>
    <row r="21" spans="1:9" ht="12.75">
      <c r="A21">
        <f>IF(Anmeldeformular!G45="","",Anmeldeformular!G45)</f>
      </c>
      <c r="B21">
        <f>IF(Anmeldeformular!C45="","",Anmeldeformular!C45)</f>
      </c>
      <c r="C21">
        <f>IF(Anmeldeformular!B45="","",Anmeldeformular!B45)</f>
      </c>
      <c r="D21">
        <f>IF(Anmeldeformular!D45="d","Germany","")</f>
      </c>
      <c r="E21">
        <f>IF(Anmeldeformular!E45="","",IF(Anmeldeformular!E45="m","Mann","Frau"))</f>
      </c>
      <c r="F21">
        <f>IF(Anmeldeformular!B45="","",Anmeldeformular!$C$21)</f>
      </c>
      <c r="G21" s="48">
        <f>IF(Anmeldeformular!F45="","",Anmeldeformular!F45)</f>
      </c>
      <c r="H21">
        <f>IF(E21="","",IF(E21="mann","Jungen "&amp;Anmeldeformular!J45,"Mädchen "&amp;Anmeldeformular!J45))</f>
      </c>
      <c r="I21">
        <f>IF(A21="","",IF(E21="mann",VLOOKUP(A21,RanglisteJungen!$D:$J,7,),VLOOKUP(A21,RanglisteMädchen!$D:$J,7,)))</f>
      </c>
    </row>
    <row r="22" spans="1:9" ht="12.75">
      <c r="A22">
        <f>IF(Anmeldeformular!G46="","",Anmeldeformular!G46)</f>
      </c>
      <c r="B22">
        <f>IF(Anmeldeformular!C46="","",Anmeldeformular!C46)</f>
      </c>
      <c r="C22">
        <f>IF(Anmeldeformular!B46="","",Anmeldeformular!B46)</f>
      </c>
      <c r="D22">
        <f>IF(Anmeldeformular!D46="d","Germany","")</f>
      </c>
      <c r="E22">
        <f>IF(Anmeldeformular!E46="","",IF(Anmeldeformular!E46="m","Mann","Frau"))</f>
      </c>
      <c r="F22">
        <f>IF(Anmeldeformular!B46="","",Anmeldeformular!$C$21)</f>
      </c>
      <c r="G22" s="48">
        <f>IF(Anmeldeformular!F46="","",Anmeldeformular!F46)</f>
      </c>
      <c r="H22">
        <f>IF(E22="","",IF(E22="mann","Jungen "&amp;Anmeldeformular!J46,"Mädchen "&amp;Anmeldeformular!J46))</f>
      </c>
      <c r="I22">
        <f>IF(A22="","",IF(E22="mann",VLOOKUP(A22,RanglisteJungen!$D:$J,7,),VLOOKUP(A22,RanglisteMädchen!$D:$J,7,)))</f>
      </c>
    </row>
    <row r="23" spans="1:9" ht="12.75">
      <c r="A23">
        <f>IF(Anmeldeformular!G47="","",Anmeldeformular!G47)</f>
      </c>
      <c r="B23">
        <f>IF(Anmeldeformular!C47="","",Anmeldeformular!C47)</f>
      </c>
      <c r="C23">
        <f>IF(Anmeldeformular!B47="","",Anmeldeformular!B47)</f>
      </c>
      <c r="D23">
        <f>IF(Anmeldeformular!D47="d","Germany","")</f>
      </c>
      <c r="E23">
        <f>IF(Anmeldeformular!E47="","",IF(Anmeldeformular!E47="m","Mann","Frau"))</f>
      </c>
      <c r="F23">
        <f>IF(Anmeldeformular!B47="","",Anmeldeformular!$C$21)</f>
      </c>
      <c r="G23" s="48">
        <f>IF(Anmeldeformular!F47="","",Anmeldeformular!F47)</f>
      </c>
      <c r="H23">
        <f>IF(E23="","",IF(E23="mann","Jungen "&amp;Anmeldeformular!J47,"Mädchen "&amp;Anmeldeformular!J47))</f>
      </c>
      <c r="I23">
        <f>IF(A23="","",IF(E23="mann",VLOOKUP(A23,RanglisteJungen!$D:$J,7,),VLOOKUP(A23,RanglisteMädchen!$D:$J,7,)))</f>
      </c>
    </row>
    <row r="24" spans="1:9" ht="12.75">
      <c r="A24">
        <f>IF(Anmeldeformular!G48="","",Anmeldeformular!G48)</f>
      </c>
      <c r="B24">
        <f>IF(Anmeldeformular!C48="","",Anmeldeformular!C48)</f>
      </c>
      <c r="C24">
        <f>IF(Anmeldeformular!B48="","",Anmeldeformular!B48)</f>
      </c>
      <c r="D24">
        <f>IF(Anmeldeformular!D48="d","Germany","")</f>
      </c>
      <c r="E24">
        <f>IF(Anmeldeformular!E48="","",IF(Anmeldeformular!E48="m","Mann","Frau"))</f>
      </c>
      <c r="F24">
        <f>IF(Anmeldeformular!B48="","",Anmeldeformular!$C$21)</f>
      </c>
      <c r="G24" s="48">
        <f>IF(Anmeldeformular!F48="","",Anmeldeformular!F48)</f>
      </c>
      <c r="H24">
        <f>IF(E24="","",IF(E24="mann","Jungen "&amp;Anmeldeformular!J48,"Mädchen "&amp;Anmeldeformular!J48))</f>
      </c>
      <c r="I24">
        <f>IF(A24="","",IF(E24="mann",VLOOKUP(A24,RanglisteJungen!$D:$J,7,),VLOOKUP(A24,RanglisteMädchen!$D:$J,7,)))</f>
      </c>
    </row>
    <row r="25" spans="1:9" ht="12.75">
      <c r="A25">
        <f>IF(Anmeldeformular!G49="","",Anmeldeformular!G49)</f>
      </c>
      <c r="B25">
        <f>IF(Anmeldeformular!C49="","",Anmeldeformular!C49)</f>
      </c>
      <c r="C25">
        <f>IF(Anmeldeformular!B49="","",Anmeldeformular!B49)</f>
      </c>
      <c r="D25">
        <f>IF(Anmeldeformular!D49="d","Germany","")</f>
      </c>
      <c r="E25">
        <f>IF(Anmeldeformular!E49="","",IF(Anmeldeformular!E49="m","Mann","Frau"))</f>
      </c>
      <c r="F25">
        <f>IF(Anmeldeformular!B49="","",Anmeldeformular!$C$21)</f>
      </c>
      <c r="G25" s="48">
        <f>IF(Anmeldeformular!F49="","",Anmeldeformular!F49)</f>
      </c>
      <c r="H25">
        <f>IF(E25="","",IF(E25="mann","Jungen "&amp;Anmeldeformular!J49,"Mädchen "&amp;Anmeldeformular!J49))</f>
      </c>
      <c r="I25">
        <f>IF(A25="","",IF(E25="mann",VLOOKUP(A25,RanglisteJungen!$D:$J,7,),VLOOKUP(A25,RanglisteMädchen!$D:$J,7,)))</f>
      </c>
    </row>
    <row r="26" spans="1:9" ht="12.75">
      <c r="A26">
        <f>IF(Anmeldeformular!G50="","",Anmeldeformular!G50)</f>
      </c>
      <c r="B26">
        <f>IF(Anmeldeformular!C50="","",Anmeldeformular!C50)</f>
      </c>
      <c r="C26">
        <f>IF(Anmeldeformular!B50="","",Anmeldeformular!B50)</f>
      </c>
      <c r="D26">
        <f>IF(Anmeldeformular!D50="d","Germany","")</f>
      </c>
      <c r="E26">
        <f>IF(Anmeldeformular!E50="","",IF(Anmeldeformular!E50="m","Mann","Frau"))</f>
      </c>
      <c r="F26">
        <f>IF(Anmeldeformular!B50="","",Anmeldeformular!$C$21)</f>
      </c>
      <c r="G26" s="48">
        <f>IF(Anmeldeformular!F50="","",Anmeldeformular!F50)</f>
      </c>
      <c r="H26">
        <f>IF(E26="","",IF(E26="mann","Jungen "&amp;Anmeldeformular!J50,"Mädchen "&amp;Anmeldeformular!J50))</f>
      </c>
      <c r="I26">
        <f>IF(A26="","",IF(E26="mann",VLOOKUP(A26,RanglisteJungen!$D:$J,7,),VLOOKUP(A26,RanglisteMädchen!$D:$J,7,)))</f>
      </c>
    </row>
    <row r="27" spans="1:9" ht="12.75">
      <c r="A27">
        <f>IF(Anmeldeformular!G51="","",Anmeldeformular!G51)</f>
      </c>
      <c r="B27">
        <f>IF(Anmeldeformular!C51="","",Anmeldeformular!C51)</f>
      </c>
      <c r="C27">
        <f>IF(Anmeldeformular!B51="","",Anmeldeformular!B51)</f>
      </c>
      <c r="D27">
        <f>IF(Anmeldeformular!D51="d","Germany","")</f>
      </c>
      <c r="E27">
        <f>IF(Anmeldeformular!E51="","",IF(Anmeldeformular!E51="m","Mann","Frau"))</f>
      </c>
      <c r="F27">
        <f>IF(Anmeldeformular!B51="","",Anmeldeformular!$C$21)</f>
      </c>
      <c r="G27" s="48">
        <f>IF(Anmeldeformular!F51="","",Anmeldeformular!F51)</f>
      </c>
      <c r="H27">
        <f>IF(E27="","",IF(E27="mann","Jungen "&amp;Anmeldeformular!J51,"Mädchen "&amp;Anmeldeformular!J51))</f>
      </c>
      <c r="I27">
        <f>IF(A27="","",IF(E27="mann",VLOOKUP(A27,RanglisteJungen!$D:$J,7,),VLOOKUP(A27,RanglisteMädchen!$D:$J,7,)))</f>
      </c>
    </row>
    <row r="28" spans="1:9" ht="12.75">
      <c r="A28">
        <f>IF(Anmeldeformular!G52="","",Anmeldeformular!G52)</f>
      </c>
      <c r="B28">
        <f>IF(Anmeldeformular!C52="","",Anmeldeformular!C52)</f>
      </c>
      <c r="C28">
        <f>IF(Anmeldeformular!B52="","",Anmeldeformular!B52)</f>
      </c>
      <c r="D28">
        <f>IF(Anmeldeformular!D52="d","Germany","")</f>
      </c>
      <c r="E28">
        <f>IF(Anmeldeformular!E52="","",IF(Anmeldeformular!E52="m","Mann","Frau"))</f>
      </c>
      <c r="F28">
        <f>IF(Anmeldeformular!B52="","",Anmeldeformular!$C$21)</f>
      </c>
      <c r="G28" s="48">
        <f>IF(Anmeldeformular!F52="","",Anmeldeformular!F52)</f>
      </c>
      <c r="H28">
        <f>IF(E28="","",IF(E28="mann","Jungen "&amp;Anmeldeformular!J52,"Mädchen "&amp;Anmeldeformular!J52))</f>
      </c>
      <c r="I28">
        <f>IF(A28="","",IF(E28="mann",VLOOKUP(A28,RanglisteJungen!$D:$J,7,),VLOOKUP(A28,RanglisteMädchen!$D:$J,7,)))</f>
      </c>
    </row>
    <row r="29" spans="1:9" ht="12.75">
      <c r="A29">
        <f>IF(Anmeldeformular!G53="","",Anmeldeformular!G53)</f>
      </c>
      <c r="B29">
        <f>IF(Anmeldeformular!C53="","",Anmeldeformular!C53)</f>
      </c>
      <c r="C29">
        <f>IF(Anmeldeformular!B53="","",Anmeldeformular!B53)</f>
      </c>
      <c r="D29">
        <f>IF(Anmeldeformular!D53="d","Germany","")</f>
      </c>
      <c r="E29">
        <f>IF(Anmeldeformular!E53="","",IF(Anmeldeformular!E53="m","Mann","Frau"))</f>
      </c>
      <c r="F29">
        <f>IF(Anmeldeformular!B53="","",Anmeldeformular!$C$21)</f>
      </c>
      <c r="G29" s="48">
        <f>IF(Anmeldeformular!F53="","",Anmeldeformular!F53)</f>
      </c>
      <c r="H29">
        <f>IF(E29="","",IF(E29="mann","Jungen "&amp;Anmeldeformular!J53,"Mädchen "&amp;Anmeldeformular!J53))</f>
      </c>
      <c r="I29">
        <f>IF(A29="","",IF(E29="mann",VLOOKUP(A29,RanglisteJungen!$D:$J,7,),VLOOKUP(A29,RanglisteMädchen!$D:$J,7,)))</f>
      </c>
    </row>
    <row r="30" spans="1:9" ht="12.75">
      <c r="A30">
        <f>IF(Anmeldeformular!G54="","",Anmeldeformular!G54)</f>
      </c>
      <c r="B30">
        <f>IF(Anmeldeformular!C54="","",Anmeldeformular!C54)</f>
      </c>
      <c r="C30">
        <f>IF(Anmeldeformular!B54="","",Anmeldeformular!B54)</f>
      </c>
      <c r="D30">
        <f>IF(Anmeldeformular!D54="d","Germany","")</f>
      </c>
      <c r="E30">
        <f>IF(Anmeldeformular!E54="","",IF(Anmeldeformular!E54="m","Mann","Frau"))</f>
      </c>
      <c r="F30">
        <f>IF(Anmeldeformular!B54="","",Anmeldeformular!$C$21)</f>
      </c>
      <c r="G30" s="48">
        <f>IF(Anmeldeformular!F54="","",Anmeldeformular!F54)</f>
      </c>
      <c r="H30">
        <f>IF(E30="","",IF(E30="mann","Jungen "&amp;Anmeldeformular!J54,"Mädchen "&amp;Anmeldeformular!J54))</f>
      </c>
      <c r="I30">
        <f>IF(A30="","",IF(E30="mann",VLOOKUP(A30,RanglisteJungen!$D:$J,7,),VLOOKUP(A30,RanglisteMädchen!$D:$J,7,)))</f>
      </c>
    </row>
    <row r="31" spans="1:9" ht="12.75">
      <c r="A31">
        <f>IF(Anmeldeformular!G55="","",Anmeldeformular!G55)</f>
      </c>
      <c r="B31">
        <f>IF(Anmeldeformular!C55="","",Anmeldeformular!C55)</f>
      </c>
      <c r="C31">
        <f>IF(Anmeldeformular!B55="","",Anmeldeformular!B55)</f>
      </c>
      <c r="D31">
        <f>IF(Anmeldeformular!D55="d","Germany","")</f>
      </c>
      <c r="E31">
        <f>IF(Anmeldeformular!E55="","",IF(Anmeldeformular!E55="m","Mann","Frau"))</f>
      </c>
      <c r="F31">
        <f>IF(Anmeldeformular!B55="","",Anmeldeformular!$C$21)</f>
      </c>
      <c r="G31" s="48">
        <f>IF(Anmeldeformular!F55="","",Anmeldeformular!F55)</f>
      </c>
      <c r="H31">
        <f>IF(E31="","",IF(E31="mann","Jungen "&amp;Anmeldeformular!J55,"Mädchen "&amp;Anmeldeformular!J55))</f>
      </c>
      <c r="I31">
        <f>IF(A31="","",IF(E31="mann",VLOOKUP(A31,RanglisteJungen!$D:$J,7,),VLOOKUP(A31,RanglisteMädchen!$D:$J,7,)))</f>
      </c>
    </row>
    <row r="32" spans="1:9" s="52" customFormat="1" ht="12.75">
      <c r="A32" s="52">
        <f>IF(Anmeldeformular!G56="","",Anmeldeformular!G56)</f>
      </c>
      <c r="B32" s="52">
        <f>IF(Anmeldeformular!C56="","",Anmeldeformular!C56)</f>
      </c>
      <c r="C32" s="52">
        <f>IF(Anmeldeformular!B56="","",Anmeldeformular!B56)</f>
      </c>
      <c r="D32" s="52">
        <f>IF(Anmeldeformular!D56="d","Germany","")</f>
      </c>
      <c r="E32" s="52">
        <f>IF(Anmeldeformular!E56="","",IF(Anmeldeformular!E56="m","Mann","Frau"))</f>
      </c>
      <c r="F32" s="52">
        <f>IF(Anmeldeformular!B56="","",Anmeldeformular!$C$21)</f>
      </c>
      <c r="G32" s="53">
        <f>IF(Anmeldeformular!F56="","",Anmeldeformular!F56)</f>
      </c>
      <c r="H32" s="52">
        <f>IF(E32="","",IF(E32="mann","Jungen "&amp;Anmeldeformular!J56,"Mädchen "&amp;Anmeldeformular!J56))</f>
      </c>
      <c r="I32">
        <f>IF(A32="","",IF(E32="mann",VLOOKUP(A32,RanglisteJungen!$D:$J,7,),VLOOKUP(A32,RanglisteMädchen!$D:$J,7,)))</f>
      </c>
    </row>
    <row r="33" spans="1:9" ht="12.75">
      <c r="A33" s="50"/>
      <c r="B33" s="50"/>
      <c r="C33" s="50"/>
      <c r="D33" s="50"/>
      <c r="E33" s="50"/>
      <c r="F33" s="50"/>
      <c r="G33" s="51">
        <f>IF(Anmeldeformular!F57="","",Anmeldeformular!F57)</f>
      </c>
      <c r="H33" s="50">
        <f>IF(E33="","",IF(E33="mann","Jungen "&amp;Anmeldeformular!J57,"Mädchen "&amp;Anmeldeformular!J57))</f>
      </c>
      <c r="I33" s="50"/>
    </row>
    <row r="34" spans="7:8" ht="12.75">
      <c r="G34" s="48">
        <f>IF(Anmeldeformular!F58="","",Anmeldeformular!F58)</f>
      </c>
      <c r="H34">
        <f>IF(E34="","",IF(E34="mann","Jungen "&amp;Anmeldeformular!J58,"Mädchen "&amp;Anmeldeformular!J58))</f>
      </c>
    </row>
    <row r="35" spans="7:8" ht="12.75">
      <c r="G35" s="48">
        <f>IF(Anmeldeformular!F59="","",Anmeldeformular!F59)</f>
      </c>
      <c r="H35">
        <f>IF(E35="","",IF(E35="mann","Jungen "&amp;Anmeldeformular!J59,"Mädchen "&amp;Anmeldeformular!J59))</f>
      </c>
    </row>
    <row r="36" spans="7:8" ht="12.75">
      <c r="G36" s="48">
        <f>IF(Anmeldeformular!F60="","",Anmeldeformular!F60)</f>
      </c>
      <c r="H36">
        <f>IF(E36="","",IF(E36="mann","Jungen "&amp;Anmeldeformular!J60,"Mädchen "&amp;Anmeldeformular!J60))</f>
      </c>
    </row>
    <row r="37" ht="12.75">
      <c r="H37">
        <f>IF(E37="","",IF(E37="mann","Jungen "&amp;Anmeldeformular!J61,"Mädchen "&amp;Anmeldeformular!J61))</f>
      </c>
    </row>
    <row r="38" ht="12.75">
      <c r="H38">
        <f>IF(E38="","",IF(E38="mann","Jungen "&amp;Anmeldeformular!J62,"Mädchen "&amp;Anmeldeformular!J62))</f>
      </c>
    </row>
    <row r="39" ht="12.75">
      <c r="H39">
        <f>IF(E39="","",IF(E39="mann","Jungen "&amp;Anmeldeformular!J63,"Mädchen "&amp;Anmeldeformular!J63))</f>
      </c>
    </row>
    <row r="40" ht="12.75">
      <c r="H40">
        <f>IF(E40="","",IF(E40="mann","Jungen "&amp;Anmeldeformular!J64,"Mädchen "&amp;Anmeldeformular!J64))</f>
      </c>
    </row>
    <row r="41" ht="12.75">
      <c r="H41">
        <f>IF(E41="","",IF(E41="mann","Jungen "&amp;Anmeldeformular!J65,"Mädchen "&amp;Anmeldeformular!J65))</f>
      </c>
    </row>
    <row r="42" ht="12.75">
      <c r="H42">
        <f>IF(E42="","",IF(E42="mann","Jungen "&amp;Anmeldeformular!J66,"Mädchen "&amp;Anmeldeformular!J66))</f>
      </c>
    </row>
    <row r="43" ht="12.75">
      <c r="H43">
        <f>IF(E43="","",IF(E43="mann","Jungen "&amp;Anmeldeformular!J67,"Mädchen "&amp;Anmeldeformular!J67))</f>
      </c>
    </row>
    <row r="44" ht="12.75">
      <c r="H44">
        <f>IF(E44="","",IF(E44="mann","Jungen "&amp;Anmeldeformular!J68,"Mädchen "&amp;Anmeldeformular!J68))</f>
      </c>
    </row>
    <row r="45" ht="12.75">
      <c r="H45">
        <f>IF(E45="","",IF(E45="mann","Jungen "&amp;Anmeldeformular!J69,"Mädchen "&amp;Anmeldeformular!J69))</f>
      </c>
    </row>
    <row r="46" ht="12.75">
      <c r="H46">
        <f>IF(E46="","",IF(E46="mann","Jungen "&amp;Anmeldeformular!J70,"Mädchen "&amp;Anmeldeformular!J70))</f>
      </c>
    </row>
    <row r="47" ht="12.75">
      <c r="H47">
        <f>IF(E47="","",IF(E47="mann","Jungen "&amp;Anmeldeformular!J71,"Mädchen "&amp;Anmeldeformular!J71))</f>
      </c>
    </row>
    <row r="48" ht="12.75">
      <c r="H48">
        <f>IF(E48="","",IF(E48="mann","Jungen "&amp;Anmeldeformular!J72,"Mädchen "&amp;Anmeldeformular!J72))</f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33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6384" width="11.421875" style="49" customWidth="1"/>
  </cols>
  <sheetData>
    <row r="1" spans="1:16" ht="15">
      <c r="A1" s="49" t="s">
        <v>63</v>
      </c>
      <c r="B1" s="49" t="s">
        <v>34</v>
      </c>
      <c r="C1" s="49" t="s">
        <v>55</v>
      </c>
      <c r="D1" s="49" t="s">
        <v>64</v>
      </c>
      <c r="E1" s="49" t="s">
        <v>37</v>
      </c>
      <c r="F1" s="49" t="s">
        <v>65</v>
      </c>
      <c r="G1" s="49" t="s">
        <v>66</v>
      </c>
      <c r="H1" s="49" t="s">
        <v>57</v>
      </c>
      <c r="I1" s="49" t="s">
        <v>67</v>
      </c>
      <c r="J1" s="49" t="s">
        <v>68</v>
      </c>
      <c r="K1" s="49" t="s">
        <v>69</v>
      </c>
      <c r="L1" s="49" t="s">
        <v>70</v>
      </c>
      <c r="M1" s="49" t="s">
        <v>168</v>
      </c>
      <c r="N1" s="49" t="s">
        <v>169</v>
      </c>
      <c r="O1" s="49" t="s">
        <v>71</v>
      </c>
      <c r="P1" s="49" t="s">
        <v>72</v>
      </c>
    </row>
    <row r="2" spans="1:17" ht="15">
      <c r="A2" s="49">
        <v>1</v>
      </c>
      <c r="B2" s="49" t="s">
        <v>73</v>
      </c>
      <c r="C2" s="49" t="s">
        <v>74</v>
      </c>
      <c r="D2" s="49">
        <v>504063</v>
      </c>
      <c r="E2" s="49" t="s">
        <v>75</v>
      </c>
      <c r="F2" s="49" t="s">
        <v>76</v>
      </c>
      <c r="G2" s="49" t="s">
        <v>77</v>
      </c>
      <c r="H2" s="49" t="s">
        <v>78</v>
      </c>
      <c r="I2" s="49" t="s">
        <v>79</v>
      </c>
      <c r="J2" s="49">
        <v>592</v>
      </c>
      <c r="L2" s="49">
        <v>592</v>
      </c>
      <c r="M2" s="49">
        <v>185</v>
      </c>
      <c r="N2" s="49">
        <v>185</v>
      </c>
      <c r="Q2" s="49">
        <v>222</v>
      </c>
    </row>
    <row r="3" spans="1:17" ht="15">
      <c r="A3" s="49">
        <v>2</v>
      </c>
      <c r="B3" s="49" t="s">
        <v>80</v>
      </c>
      <c r="C3" s="49" t="s">
        <v>81</v>
      </c>
      <c r="D3" s="49">
        <v>274</v>
      </c>
      <c r="E3" s="49" t="s">
        <v>75</v>
      </c>
      <c r="F3" s="49" t="s">
        <v>76</v>
      </c>
      <c r="G3" s="49" t="s">
        <v>77</v>
      </c>
      <c r="H3" s="49" t="s">
        <v>82</v>
      </c>
      <c r="I3" s="49" t="s">
        <v>79</v>
      </c>
      <c r="J3" s="49">
        <v>548</v>
      </c>
      <c r="L3" s="49">
        <v>548</v>
      </c>
      <c r="N3" s="49">
        <v>165</v>
      </c>
      <c r="P3" s="49">
        <v>185</v>
      </c>
      <c r="Q3" s="49">
        <v>198</v>
      </c>
    </row>
    <row r="4" spans="1:17" ht="15">
      <c r="A4" s="49">
        <v>3</v>
      </c>
      <c r="B4" s="49" t="s">
        <v>94</v>
      </c>
      <c r="C4" s="49" t="s">
        <v>95</v>
      </c>
      <c r="D4" s="49">
        <v>354</v>
      </c>
      <c r="E4" s="49" t="s">
        <v>75</v>
      </c>
      <c r="F4" s="49" t="s">
        <v>76</v>
      </c>
      <c r="G4" s="49" t="s">
        <v>89</v>
      </c>
      <c r="H4" s="49" t="s">
        <v>82</v>
      </c>
      <c r="I4" s="49" t="s">
        <v>79</v>
      </c>
      <c r="J4" s="49">
        <v>506</v>
      </c>
      <c r="L4" s="49">
        <v>506</v>
      </c>
      <c r="M4" s="49">
        <v>155</v>
      </c>
      <c r="P4" s="49">
        <v>165</v>
      </c>
      <c r="Q4" s="49">
        <v>186</v>
      </c>
    </row>
    <row r="5" spans="1:17" ht="15">
      <c r="A5" s="49">
        <v>4</v>
      </c>
      <c r="B5" s="49" t="s">
        <v>83</v>
      </c>
      <c r="C5" s="49" t="s">
        <v>84</v>
      </c>
      <c r="D5" s="49">
        <v>504068</v>
      </c>
      <c r="E5" s="49" t="s">
        <v>75</v>
      </c>
      <c r="F5" s="49" t="s">
        <v>76</v>
      </c>
      <c r="G5" s="49" t="s">
        <v>85</v>
      </c>
      <c r="H5" s="49" t="s">
        <v>86</v>
      </c>
      <c r="I5" s="49" t="s">
        <v>79</v>
      </c>
      <c r="J5" s="49">
        <v>470</v>
      </c>
      <c r="L5" s="49">
        <v>470</v>
      </c>
      <c r="N5" s="49">
        <v>155</v>
      </c>
      <c r="P5" s="49">
        <v>150</v>
      </c>
      <c r="Q5" s="49">
        <v>165</v>
      </c>
    </row>
    <row r="6" spans="1:17" ht="15">
      <c r="A6" s="49">
        <v>5</v>
      </c>
      <c r="B6" s="49" t="s">
        <v>87</v>
      </c>
      <c r="C6" s="49" t="s">
        <v>88</v>
      </c>
      <c r="D6" s="49">
        <v>684</v>
      </c>
      <c r="E6" s="49" t="s">
        <v>75</v>
      </c>
      <c r="F6" s="49" t="s">
        <v>76</v>
      </c>
      <c r="G6" s="49" t="s">
        <v>89</v>
      </c>
      <c r="H6" s="49" t="s">
        <v>90</v>
      </c>
      <c r="I6" s="49" t="s">
        <v>79</v>
      </c>
      <c r="J6" s="49">
        <v>466</v>
      </c>
      <c r="L6" s="49">
        <v>466</v>
      </c>
      <c r="M6" s="49">
        <v>138</v>
      </c>
      <c r="N6" s="49">
        <v>150</v>
      </c>
      <c r="P6" s="49">
        <v>145</v>
      </c>
      <c r="Q6" s="49">
        <v>171</v>
      </c>
    </row>
    <row r="7" spans="1:17" ht="15">
      <c r="A7" s="49">
        <v>6</v>
      </c>
      <c r="B7" s="49" t="s">
        <v>98</v>
      </c>
      <c r="C7" s="49" t="s">
        <v>99</v>
      </c>
      <c r="D7" s="49">
        <v>504067</v>
      </c>
      <c r="E7" s="49" t="s">
        <v>75</v>
      </c>
      <c r="F7" s="49" t="s">
        <v>76</v>
      </c>
      <c r="G7" s="49" t="s">
        <v>89</v>
      </c>
      <c r="H7" s="49" t="s">
        <v>86</v>
      </c>
      <c r="I7" s="49" t="s">
        <v>79</v>
      </c>
      <c r="J7" s="49">
        <v>445</v>
      </c>
      <c r="L7" s="49">
        <v>445</v>
      </c>
      <c r="M7" s="49">
        <v>150</v>
      </c>
      <c r="P7" s="49">
        <v>148</v>
      </c>
      <c r="Q7" s="49">
        <v>147</v>
      </c>
    </row>
    <row r="8" spans="1:17" ht="15">
      <c r="A8" s="49">
        <v>7</v>
      </c>
      <c r="B8" s="49" t="s">
        <v>91</v>
      </c>
      <c r="C8" s="49" t="s">
        <v>92</v>
      </c>
      <c r="D8" s="49">
        <v>606</v>
      </c>
      <c r="E8" s="49" t="s">
        <v>75</v>
      </c>
      <c r="F8" s="49" t="s">
        <v>76</v>
      </c>
      <c r="G8" s="49" t="s">
        <v>85</v>
      </c>
      <c r="H8" s="49" t="s">
        <v>90</v>
      </c>
      <c r="I8" s="49" t="s">
        <v>79</v>
      </c>
      <c r="J8" s="49">
        <v>423</v>
      </c>
      <c r="L8" s="49">
        <v>423</v>
      </c>
      <c r="M8" s="49">
        <v>133</v>
      </c>
      <c r="N8" s="49">
        <v>138</v>
      </c>
      <c r="P8" s="49">
        <v>120</v>
      </c>
      <c r="Q8" s="49">
        <v>153</v>
      </c>
    </row>
    <row r="9" spans="1:17" ht="15">
      <c r="A9" s="49">
        <v>8</v>
      </c>
      <c r="B9" s="49" t="s">
        <v>103</v>
      </c>
      <c r="C9" s="49" t="s">
        <v>104</v>
      </c>
      <c r="D9" s="49">
        <v>1129</v>
      </c>
      <c r="E9" s="49" t="s">
        <v>75</v>
      </c>
      <c r="F9" s="49" t="s">
        <v>76</v>
      </c>
      <c r="G9" s="49" t="s">
        <v>85</v>
      </c>
      <c r="H9" s="49" t="s">
        <v>86</v>
      </c>
      <c r="I9" s="49" t="s">
        <v>79</v>
      </c>
      <c r="J9" s="49">
        <v>412</v>
      </c>
      <c r="L9" s="49">
        <v>412</v>
      </c>
      <c r="M9" s="49">
        <v>145</v>
      </c>
      <c r="P9" s="49">
        <v>138</v>
      </c>
      <c r="Q9" s="49">
        <v>129</v>
      </c>
    </row>
    <row r="10" spans="1:17" ht="15">
      <c r="A10" s="49">
        <v>9</v>
      </c>
      <c r="B10" s="49" t="s">
        <v>91</v>
      </c>
      <c r="C10" s="49" t="s">
        <v>93</v>
      </c>
      <c r="D10" s="49">
        <v>1080</v>
      </c>
      <c r="E10" s="49" t="s">
        <v>75</v>
      </c>
      <c r="F10" s="49" t="s">
        <v>76</v>
      </c>
      <c r="G10" s="49" t="s">
        <v>85</v>
      </c>
      <c r="H10" s="49" t="s">
        <v>90</v>
      </c>
      <c r="I10" s="49" t="s">
        <v>79</v>
      </c>
      <c r="J10" s="49">
        <v>408</v>
      </c>
      <c r="L10" s="49">
        <v>408</v>
      </c>
      <c r="M10" s="49">
        <v>130</v>
      </c>
      <c r="N10" s="49">
        <v>140</v>
      </c>
      <c r="Q10" s="49">
        <v>138</v>
      </c>
    </row>
    <row r="11" spans="1:17" ht="15">
      <c r="A11" s="49">
        <v>10</v>
      </c>
      <c r="B11" s="49" t="s">
        <v>105</v>
      </c>
      <c r="C11" s="49" t="s">
        <v>106</v>
      </c>
      <c r="D11" s="49">
        <v>315</v>
      </c>
      <c r="E11" s="49" t="s">
        <v>75</v>
      </c>
      <c r="F11" s="49" t="s">
        <v>76</v>
      </c>
      <c r="G11" s="49" t="s">
        <v>85</v>
      </c>
      <c r="H11" s="49" t="s">
        <v>90</v>
      </c>
      <c r="I11" s="49" t="s">
        <v>79</v>
      </c>
      <c r="J11" s="49">
        <v>380</v>
      </c>
      <c r="L11" s="49">
        <v>380</v>
      </c>
      <c r="M11" s="49">
        <v>135</v>
      </c>
      <c r="P11" s="49">
        <v>128</v>
      </c>
      <c r="Q11" s="49">
        <v>117</v>
      </c>
    </row>
    <row r="12" spans="1:17" ht="15">
      <c r="A12" s="49">
        <v>11</v>
      </c>
      <c r="B12" s="49" t="s">
        <v>96</v>
      </c>
      <c r="C12" s="49" t="s">
        <v>97</v>
      </c>
      <c r="D12" s="49">
        <v>281</v>
      </c>
      <c r="E12" s="49" t="s">
        <v>75</v>
      </c>
      <c r="F12" s="49" t="s">
        <v>76</v>
      </c>
      <c r="G12" s="49" t="s">
        <v>89</v>
      </c>
      <c r="H12" s="49" t="s">
        <v>82</v>
      </c>
      <c r="I12" s="49" t="s">
        <v>79</v>
      </c>
      <c r="J12" s="49">
        <v>332</v>
      </c>
      <c r="L12" s="49">
        <v>332</v>
      </c>
      <c r="N12" s="49">
        <v>145</v>
      </c>
      <c r="P12" s="49">
        <v>103</v>
      </c>
      <c r="Q12" s="49">
        <v>84</v>
      </c>
    </row>
    <row r="13" spans="1:14" ht="15">
      <c r="A13" s="49">
        <v>12</v>
      </c>
      <c r="B13" s="49" t="s">
        <v>118</v>
      </c>
      <c r="C13" s="49" t="s">
        <v>119</v>
      </c>
      <c r="D13" s="49">
        <v>504062</v>
      </c>
      <c r="E13" s="49" t="s">
        <v>75</v>
      </c>
      <c r="F13" s="49" t="s">
        <v>76</v>
      </c>
      <c r="G13" s="49" t="s">
        <v>89</v>
      </c>
      <c r="H13" s="49" t="s">
        <v>78</v>
      </c>
      <c r="I13" s="49" t="s">
        <v>79</v>
      </c>
      <c r="J13" s="49">
        <v>295</v>
      </c>
      <c r="L13" s="49">
        <v>295</v>
      </c>
      <c r="M13" s="49">
        <v>148</v>
      </c>
      <c r="N13" s="49">
        <v>148</v>
      </c>
    </row>
    <row r="14" spans="1:17" ht="15">
      <c r="A14" s="49">
        <v>13</v>
      </c>
      <c r="B14" s="49" t="s">
        <v>100</v>
      </c>
      <c r="C14" s="49" t="s">
        <v>101</v>
      </c>
      <c r="D14" s="49">
        <v>504065</v>
      </c>
      <c r="E14" s="49" t="s">
        <v>75</v>
      </c>
      <c r="F14" s="49" t="s">
        <v>76</v>
      </c>
      <c r="G14" s="49" t="s">
        <v>85</v>
      </c>
      <c r="H14" s="49" t="s">
        <v>86</v>
      </c>
      <c r="I14" s="49" t="s">
        <v>79</v>
      </c>
      <c r="J14" s="49">
        <v>287</v>
      </c>
      <c r="L14" s="49">
        <v>287</v>
      </c>
      <c r="P14" s="49">
        <v>143</v>
      </c>
      <c r="Q14" s="49">
        <v>144</v>
      </c>
    </row>
    <row r="15" spans="1:17" ht="15">
      <c r="A15" s="49">
        <v>14</v>
      </c>
      <c r="B15" s="49" t="s">
        <v>100</v>
      </c>
      <c r="C15" s="49" t="s">
        <v>102</v>
      </c>
      <c r="D15" s="49">
        <v>504066</v>
      </c>
      <c r="E15" s="49" t="s">
        <v>75</v>
      </c>
      <c r="F15" s="49" t="s">
        <v>76</v>
      </c>
      <c r="G15" s="49" t="s">
        <v>85</v>
      </c>
      <c r="H15" s="49" t="s">
        <v>86</v>
      </c>
      <c r="I15" s="49" t="s">
        <v>79</v>
      </c>
      <c r="J15" s="49">
        <v>270</v>
      </c>
      <c r="L15" s="49">
        <v>270</v>
      </c>
      <c r="P15" s="49">
        <v>135</v>
      </c>
      <c r="Q15" s="49">
        <v>135</v>
      </c>
    </row>
    <row r="16" spans="1:14" ht="15">
      <c r="A16" s="49">
        <v>15</v>
      </c>
      <c r="B16" s="49" t="s">
        <v>122</v>
      </c>
      <c r="C16" s="49" t="s">
        <v>123</v>
      </c>
      <c r="D16" s="49">
        <v>1361</v>
      </c>
      <c r="E16" s="49" t="s">
        <v>75</v>
      </c>
      <c r="F16" s="49" t="s">
        <v>76</v>
      </c>
      <c r="G16" s="49" t="s">
        <v>85</v>
      </c>
      <c r="H16" s="49" t="s">
        <v>86</v>
      </c>
      <c r="I16" s="49" t="s">
        <v>79</v>
      </c>
      <c r="J16" s="49">
        <v>270</v>
      </c>
      <c r="L16" s="49">
        <v>270</v>
      </c>
      <c r="M16" s="49">
        <v>128</v>
      </c>
      <c r="N16" s="49">
        <v>143</v>
      </c>
    </row>
    <row r="17" spans="1:14" ht="15">
      <c r="A17" s="49">
        <v>16</v>
      </c>
      <c r="B17" s="49" t="s">
        <v>126</v>
      </c>
      <c r="C17" s="49" t="s">
        <v>109</v>
      </c>
      <c r="D17" s="49">
        <v>1387</v>
      </c>
      <c r="E17" s="49" t="s">
        <v>75</v>
      </c>
      <c r="F17" s="49" t="s">
        <v>76</v>
      </c>
      <c r="G17" s="49" t="s">
        <v>77</v>
      </c>
      <c r="H17" s="49" t="s">
        <v>82</v>
      </c>
      <c r="I17" s="49" t="s">
        <v>79</v>
      </c>
      <c r="J17" s="49">
        <v>258</v>
      </c>
      <c r="L17" s="49">
        <v>258</v>
      </c>
      <c r="M17" s="49">
        <v>123</v>
      </c>
      <c r="N17" s="49">
        <v>135</v>
      </c>
    </row>
    <row r="18" spans="1:17" ht="15">
      <c r="A18" s="49">
        <v>17</v>
      </c>
      <c r="B18" s="49" t="s">
        <v>129</v>
      </c>
      <c r="C18" s="49" t="s">
        <v>130</v>
      </c>
      <c r="D18" s="49">
        <v>603</v>
      </c>
      <c r="E18" s="49" t="s">
        <v>75</v>
      </c>
      <c r="F18" s="49" t="s">
        <v>76</v>
      </c>
      <c r="G18" s="49" t="s">
        <v>131</v>
      </c>
      <c r="H18" s="49" t="s">
        <v>90</v>
      </c>
      <c r="I18" s="49" t="s">
        <v>79</v>
      </c>
      <c r="J18" s="49">
        <v>254</v>
      </c>
      <c r="L18" s="49">
        <v>254</v>
      </c>
      <c r="M18" s="49">
        <v>140</v>
      </c>
      <c r="Q18" s="49">
        <v>114</v>
      </c>
    </row>
    <row r="19" spans="1:14" ht="15">
      <c r="A19" s="49">
        <v>18</v>
      </c>
      <c r="B19" s="49" t="s">
        <v>127</v>
      </c>
      <c r="C19" s="49" t="s">
        <v>128</v>
      </c>
      <c r="D19" s="49">
        <v>1388</v>
      </c>
      <c r="E19" s="49" t="s">
        <v>75</v>
      </c>
      <c r="F19" s="49" t="s">
        <v>76</v>
      </c>
      <c r="G19" s="49" t="s">
        <v>89</v>
      </c>
      <c r="H19" s="49" t="s">
        <v>82</v>
      </c>
      <c r="I19" s="49" t="s">
        <v>79</v>
      </c>
      <c r="J19" s="49">
        <v>253</v>
      </c>
      <c r="L19" s="49">
        <v>253</v>
      </c>
      <c r="M19" s="49">
        <v>120</v>
      </c>
      <c r="N19" s="49">
        <v>133</v>
      </c>
    </row>
    <row r="20" spans="1:17" ht="15">
      <c r="A20" s="49">
        <v>19</v>
      </c>
      <c r="B20" s="49" t="s">
        <v>100</v>
      </c>
      <c r="C20" s="49" t="s">
        <v>107</v>
      </c>
      <c r="D20" s="49">
        <v>260</v>
      </c>
      <c r="E20" s="49" t="s">
        <v>75</v>
      </c>
      <c r="F20" s="49" t="s">
        <v>76</v>
      </c>
      <c r="G20" s="49" t="s">
        <v>108</v>
      </c>
      <c r="H20" s="49" t="s">
        <v>86</v>
      </c>
      <c r="I20" s="49" t="s">
        <v>79</v>
      </c>
      <c r="J20" s="49">
        <v>226</v>
      </c>
      <c r="L20" s="49">
        <v>226</v>
      </c>
      <c r="P20" s="49">
        <v>118</v>
      </c>
      <c r="Q20" s="49">
        <v>108</v>
      </c>
    </row>
    <row r="21" spans="1:17" ht="15">
      <c r="A21" s="49">
        <v>20</v>
      </c>
      <c r="B21" s="49" t="s">
        <v>114</v>
      </c>
      <c r="C21" s="49" t="s">
        <v>115</v>
      </c>
      <c r="D21" s="49">
        <v>504041</v>
      </c>
      <c r="E21" s="49" t="s">
        <v>75</v>
      </c>
      <c r="F21" s="49" t="s">
        <v>76</v>
      </c>
      <c r="G21" s="49" t="s">
        <v>77</v>
      </c>
      <c r="H21" s="49" t="s">
        <v>78</v>
      </c>
      <c r="I21" s="49" t="s">
        <v>79</v>
      </c>
      <c r="J21" s="49">
        <v>177</v>
      </c>
      <c r="L21" s="49">
        <v>177</v>
      </c>
      <c r="Q21" s="49">
        <v>177</v>
      </c>
    </row>
    <row r="22" spans="1:17" ht="15">
      <c r="A22" s="49">
        <v>21</v>
      </c>
      <c r="B22" s="49" t="s">
        <v>111</v>
      </c>
      <c r="C22" s="49" t="s">
        <v>112</v>
      </c>
      <c r="D22" s="49">
        <v>852</v>
      </c>
      <c r="E22" s="49" t="s">
        <v>75</v>
      </c>
      <c r="F22" s="49" t="s">
        <v>76</v>
      </c>
      <c r="G22" s="49" t="s">
        <v>77</v>
      </c>
      <c r="H22" s="49" t="s">
        <v>113</v>
      </c>
      <c r="I22" s="49" t="s">
        <v>79</v>
      </c>
      <c r="J22" s="49">
        <v>174</v>
      </c>
      <c r="L22" s="49">
        <v>174</v>
      </c>
      <c r="Q22" s="49">
        <v>174</v>
      </c>
    </row>
    <row r="23" spans="1:13" ht="15">
      <c r="A23" s="49">
        <v>22</v>
      </c>
      <c r="B23" s="49" t="s">
        <v>137</v>
      </c>
      <c r="C23" s="49" t="s">
        <v>138</v>
      </c>
      <c r="D23" s="49">
        <v>1290</v>
      </c>
      <c r="E23" s="49" t="s">
        <v>75</v>
      </c>
      <c r="F23" s="49" t="s">
        <v>76</v>
      </c>
      <c r="G23" s="49" t="s">
        <v>85</v>
      </c>
      <c r="H23" s="49" t="s">
        <v>82</v>
      </c>
      <c r="I23" s="49" t="s">
        <v>79</v>
      </c>
      <c r="J23" s="49">
        <v>165</v>
      </c>
      <c r="L23" s="49">
        <v>165</v>
      </c>
      <c r="M23" s="49">
        <v>165</v>
      </c>
    </row>
    <row r="24" spans="1:13" ht="15">
      <c r="A24" s="49">
        <v>23</v>
      </c>
      <c r="B24" s="49" t="s">
        <v>134</v>
      </c>
      <c r="C24" s="49" t="s">
        <v>135</v>
      </c>
      <c r="D24" s="49">
        <v>278</v>
      </c>
      <c r="E24" s="49" t="s">
        <v>75</v>
      </c>
      <c r="F24" s="49" t="s">
        <v>76</v>
      </c>
      <c r="G24" s="49" t="s">
        <v>77</v>
      </c>
      <c r="H24" s="49" t="s">
        <v>113</v>
      </c>
      <c r="I24" s="49" t="s">
        <v>79</v>
      </c>
      <c r="J24" s="49">
        <v>143</v>
      </c>
      <c r="L24" s="49">
        <v>143</v>
      </c>
      <c r="M24" s="49">
        <v>143</v>
      </c>
    </row>
    <row r="25" spans="1:13" ht="15">
      <c r="A25" s="49">
        <v>24</v>
      </c>
      <c r="B25" s="49" t="s">
        <v>170</v>
      </c>
      <c r="C25" s="49" t="s">
        <v>171</v>
      </c>
      <c r="D25" s="49">
        <v>1718</v>
      </c>
      <c r="E25" s="49" t="s">
        <v>75</v>
      </c>
      <c r="F25" s="49" t="s">
        <v>76</v>
      </c>
      <c r="G25" s="49" t="s">
        <v>131</v>
      </c>
      <c r="H25" s="49" t="s">
        <v>162</v>
      </c>
      <c r="I25" s="49" t="s">
        <v>79</v>
      </c>
      <c r="J25" s="49">
        <v>125</v>
      </c>
      <c r="L25" s="49">
        <v>125</v>
      </c>
      <c r="M25" s="49">
        <v>125</v>
      </c>
    </row>
    <row r="26" spans="1:17" ht="15">
      <c r="A26" s="49">
        <v>25</v>
      </c>
      <c r="B26" s="49" t="s">
        <v>132</v>
      </c>
      <c r="C26" s="49" t="s">
        <v>133</v>
      </c>
      <c r="D26" s="49">
        <v>1081</v>
      </c>
      <c r="E26" s="49" t="s">
        <v>75</v>
      </c>
      <c r="F26" s="49" t="s">
        <v>76</v>
      </c>
      <c r="G26" s="49" t="s">
        <v>108</v>
      </c>
      <c r="H26" s="49" t="s">
        <v>82</v>
      </c>
      <c r="I26" s="49" t="s">
        <v>79</v>
      </c>
      <c r="J26" s="49">
        <v>111</v>
      </c>
      <c r="L26" s="49">
        <v>111</v>
      </c>
      <c r="Q26" s="49">
        <v>111</v>
      </c>
    </row>
    <row r="27" spans="1:12" ht="15">
      <c r="A27" s="49">
        <v>26</v>
      </c>
      <c r="B27" s="49" t="s">
        <v>124</v>
      </c>
      <c r="C27" s="49" t="s">
        <v>125</v>
      </c>
      <c r="D27" s="49">
        <v>1147</v>
      </c>
      <c r="E27" s="49" t="s">
        <v>75</v>
      </c>
      <c r="F27" s="49" t="s">
        <v>76</v>
      </c>
      <c r="G27" s="49" t="s">
        <v>77</v>
      </c>
      <c r="H27" s="49" t="s">
        <v>110</v>
      </c>
      <c r="I27" s="49" t="s">
        <v>79</v>
      </c>
      <c r="J27" s="49">
        <v>0</v>
      </c>
      <c r="L27" s="49">
        <v>0</v>
      </c>
    </row>
    <row r="28" spans="1:12" ht="15">
      <c r="A28" s="49">
        <v>27</v>
      </c>
      <c r="B28" s="49" t="s">
        <v>116</v>
      </c>
      <c r="C28" s="49" t="s">
        <v>117</v>
      </c>
      <c r="D28" s="49">
        <v>293</v>
      </c>
      <c r="E28" s="49" t="s">
        <v>75</v>
      </c>
      <c r="F28" s="49" t="s">
        <v>76</v>
      </c>
      <c r="G28" s="49" t="s">
        <v>77</v>
      </c>
      <c r="H28" s="49" t="s">
        <v>110</v>
      </c>
      <c r="I28" s="49" t="s">
        <v>79</v>
      </c>
      <c r="J28" s="49">
        <v>0</v>
      </c>
      <c r="L28" s="49">
        <v>0</v>
      </c>
    </row>
    <row r="29" spans="1:12" ht="15">
      <c r="A29" s="49">
        <v>28</v>
      </c>
      <c r="B29" s="49" t="s">
        <v>120</v>
      </c>
      <c r="C29" s="49" t="s">
        <v>121</v>
      </c>
      <c r="D29" s="49">
        <v>287</v>
      </c>
      <c r="E29" s="49" t="s">
        <v>75</v>
      </c>
      <c r="F29" s="49" t="s">
        <v>76</v>
      </c>
      <c r="G29" s="49" t="s">
        <v>85</v>
      </c>
      <c r="H29" s="49" t="s">
        <v>110</v>
      </c>
      <c r="I29" s="49" t="s">
        <v>79</v>
      </c>
      <c r="J29" s="49">
        <v>0</v>
      </c>
      <c r="L29" s="49">
        <v>0</v>
      </c>
    </row>
    <row r="30" spans="1:12" ht="15">
      <c r="A30" s="49">
        <v>29</v>
      </c>
      <c r="B30" s="49" t="s">
        <v>139</v>
      </c>
      <c r="C30" s="49" t="s">
        <v>140</v>
      </c>
      <c r="D30" s="49">
        <v>503976</v>
      </c>
      <c r="E30" s="49" t="s">
        <v>75</v>
      </c>
      <c r="F30" s="49" t="s">
        <v>76</v>
      </c>
      <c r="G30" s="49" t="s">
        <v>89</v>
      </c>
      <c r="H30" s="49" t="s">
        <v>110</v>
      </c>
      <c r="I30" s="49" t="s">
        <v>79</v>
      </c>
      <c r="J30" s="49">
        <v>0</v>
      </c>
      <c r="L30" s="49">
        <v>0</v>
      </c>
    </row>
    <row r="31" spans="1:12" ht="15">
      <c r="A31" s="49">
        <v>30</v>
      </c>
      <c r="B31" s="49" t="s">
        <v>141</v>
      </c>
      <c r="C31" s="49" t="s">
        <v>138</v>
      </c>
      <c r="D31" s="49">
        <v>1291</v>
      </c>
      <c r="E31" s="49" t="s">
        <v>75</v>
      </c>
      <c r="F31" s="49" t="s">
        <v>76</v>
      </c>
      <c r="G31" s="49" t="s">
        <v>108</v>
      </c>
      <c r="H31" s="49" t="s">
        <v>136</v>
      </c>
      <c r="I31" s="49" t="s">
        <v>79</v>
      </c>
      <c r="J31" s="49">
        <v>0</v>
      </c>
      <c r="L31" s="49">
        <v>0</v>
      </c>
    </row>
    <row r="32" spans="1:12" ht="15">
      <c r="A32" s="49">
        <v>31</v>
      </c>
      <c r="B32" s="49" t="s">
        <v>142</v>
      </c>
      <c r="C32" s="49" t="s">
        <v>130</v>
      </c>
      <c r="D32" s="49">
        <v>1292</v>
      </c>
      <c r="E32" s="49" t="s">
        <v>75</v>
      </c>
      <c r="F32" s="49" t="s">
        <v>76</v>
      </c>
      <c r="G32" s="49" t="s">
        <v>85</v>
      </c>
      <c r="H32" s="49" t="s">
        <v>136</v>
      </c>
      <c r="I32" s="49" t="s">
        <v>79</v>
      </c>
      <c r="J32" s="49">
        <v>0</v>
      </c>
      <c r="L32" s="49">
        <v>0</v>
      </c>
    </row>
    <row r="33" spans="1:2" ht="15">
      <c r="A33" s="49" t="s">
        <v>143</v>
      </c>
      <c r="B33" s="49" t="s">
        <v>174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9" customWidth="1"/>
  </cols>
  <sheetData>
    <row r="1" ht="15">
      <c r="A1" s="49" t="s">
        <v>175</v>
      </c>
    </row>
    <row r="2" spans="1:16" ht="15">
      <c r="A2" s="49" t="s">
        <v>63</v>
      </c>
      <c r="B2" s="49" t="s">
        <v>34</v>
      </c>
      <c r="C2" s="49" t="s">
        <v>55</v>
      </c>
      <c r="D2" s="49" t="s">
        <v>64</v>
      </c>
      <c r="E2" s="49" t="s">
        <v>37</v>
      </c>
      <c r="F2" s="49" t="s">
        <v>65</v>
      </c>
      <c r="G2" s="49" t="s">
        <v>66</v>
      </c>
      <c r="H2" s="49" t="s">
        <v>57</v>
      </c>
      <c r="I2" s="49" t="s">
        <v>67</v>
      </c>
      <c r="J2" s="49" t="s">
        <v>68</v>
      </c>
      <c r="K2" s="49" t="s">
        <v>69</v>
      </c>
      <c r="L2" s="49" t="s">
        <v>70</v>
      </c>
      <c r="M2" s="49" t="s">
        <v>168</v>
      </c>
      <c r="N2" s="49" t="s">
        <v>169</v>
      </c>
      <c r="O2" s="49" t="s">
        <v>71</v>
      </c>
      <c r="P2" s="49" t="s">
        <v>72</v>
      </c>
    </row>
    <row r="3" spans="1:17" ht="15">
      <c r="A3" s="49">
        <v>1</v>
      </c>
      <c r="B3" s="49" t="s">
        <v>149</v>
      </c>
      <c r="C3" s="49" t="s">
        <v>150</v>
      </c>
      <c r="D3" s="49">
        <v>277</v>
      </c>
      <c r="E3" s="49" t="s">
        <v>146</v>
      </c>
      <c r="F3" s="49" t="s">
        <v>76</v>
      </c>
      <c r="G3" s="49" t="s">
        <v>77</v>
      </c>
      <c r="H3" s="49" t="s">
        <v>82</v>
      </c>
      <c r="I3" s="49" t="s">
        <v>79</v>
      </c>
      <c r="J3" s="49">
        <v>740</v>
      </c>
      <c r="L3" s="49">
        <v>740</v>
      </c>
      <c r="M3" s="49">
        <v>222</v>
      </c>
      <c r="P3" s="49">
        <v>259</v>
      </c>
      <c r="Q3" s="49">
        <v>259</v>
      </c>
    </row>
    <row r="4" spans="1:17" ht="15">
      <c r="A4" s="49">
        <v>2</v>
      </c>
      <c r="B4" s="49" t="s">
        <v>149</v>
      </c>
      <c r="C4" s="49" t="s">
        <v>151</v>
      </c>
      <c r="D4" s="49">
        <v>182</v>
      </c>
      <c r="E4" s="49" t="s">
        <v>146</v>
      </c>
      <c r="F4" s="49" t="s">
        <v>76</v>
      </c>
      <c r="G4" s="49" t="s">
        <v>108</v>
      </c>
      <c r="H4" s="49" t="s">
        <v>82</v>
      </c>
      <c r="I4" s="49" t="s">
        <v>79</v>
      </c>
      <c r="J4" s="49">
        <v>634</v>
      </c>
      <c r="L4" s="49">
        <v>634</v>
      </c>
      <c r="M4" s="49">
        <v>186</v>
      </c>
      <c r="P4" s="49">
        <v>217</v>
      </c>
      <c r="Q4" s="49">
        <v>231</v>
      </c>
    </row>
    <row r="5" spans="1:17" ht="15">
      <c r="A5" s="49">
        <v>3</v>
      </c>
      <c r="B5" s="49" t="s">
        <v>98</v>
      </c>
      <c r="C5" s="49" t="s">
        <v>152</v>
      </c>
      <c r="D5" s="49">
        <v>571</v>
      </c>
      <c r="E5" s="49" t="s">
        <v>146</v>
      </c>
      <c r="F5" s="49" t="s">
        <v>76</v>
      </c>
      <c r="G5" s="49" t="s">
        <v>108</v>
      </c>
      <c r="H5" s="49" t="s">
        <v>86</v>
      </c>
      <c r="I5" s="49" t="s">
        <v>79</v>
      </c>
      <c r="J5" s="49">
        <v>601</v>
      </c>
      <c r="L5" s="49">
        <v>601</v>
      </c>
      <c r="M5" s="49">
        <v>177</v>
      </c>
      <c r="P5" s="49">
        <v>207</v>
      </c>
      <c r="Q5" s="49">
        <v>217</v>
      </c>
    </row>
    <row r="6" spans="1:17" ht="15">
      <c r="A6" s="49">
        <v>4</v>
      </c>
      <c r="B6" s="49" t="s">
        <v>144</v>
      </c>
      <c r="C6" s="49" t="s">
        <v>145</v>
      </c>
      <c r="D6" s="49">
        <v>687</v>
      </c>
      <c r="E6" s="49" t="s">
        <v>146</v>
      </c>
      <c r="F6" s="49" t="s">
        <v>76</v>
      </c>
      <c r="G6" s="49" t="s">
        <v>85</v>
      </c>
      <c r="H6" s="49" t="s">
        <v>136</v>
      </c>
      <c r="I6" s="49" t="s">
        <v>79</v>
      </c>
      <c r="J6" s="49">
        <v>586</v>
      </c>
      <c r="L6" s="49">
        <v>586</v>
      </c>
      <c r="M6" s="49">
        <v>180</v>
      </c>
      <c r="N6" s="49">
        <v>155</v>
      </c>
      <c r="P6" s="49">
        <v>200</v>
      </c>
      <c r="Q6" s="49">
        <v>207</v>
      </c>
    </row>
    <row r="7" spans="1:17" ht="15">
      <c r="A7" s="49">
        <v>5</v>
      </c>
      <c r="B7" s="49" t="s">
        <v>147</v>
      </c>
      <c r="C7" s="49" t="s">
        <v>148</v>
      </c>
      <c r="D7" s="49">
        <v>632</v>
      </c>
      <c r="E7" s="49" t="s">
        <v>146</v>
      </c>
      <c r="F7" s="49" t="s">
        <v>76</v>
      </c>
      <c r="G7" s="49" t="s">
        <v>108</v>
      </c>
      <c r="H7" s="49" t="s">
        <v>136</v>
      </c>
      <c r="I7" s="49" t="s">
        <v>79</v>
      </c>
      <c r="J7" s="49">
        <v>563</v>
      </c>
      <c r="L7" s="49">
        <v>563</v>
      </c>
      <c r="N7" s="49">
        <v>150</v>
      </c>
      <c r="P7" s="49">
        <v>210</v>
      </c>
      <c r="Q7" s="49">
        <v>203</v>
      </c>
    </row>
    <row r="8" spans="1:16" ht="15">
      <c r="A8" s="49">
        <v>6</v>
      </c>
      <c r="B8" s="49" t="s">
        <v>153</v>
      </c>
      <c r="C8" s="49" t="s">
        <v>154</v>
      </c>
      <c r="D8" s="49">
        <v>602</v>
      </c>
      <c r="E8" s="49" t="s">
        <v>146</v>
      </c>
      <c r="F8" s="49" t="s">
        <v>76</v>
      </c>
      <c r="G8" s="49" t="s">
        <v>108</v>
      </c>
      <c r="H8" s="49" t="s">
        <v>136</v>
      </c>
      <c r="I8" s="49" t="s">
        <v>79</v>
      </c>
      <c r="J8" s="49">
        <v>416</v>
      </c>
      <c r="L8" s="49">
        <v>416</v>
      </c>
      <c r="N8" s="49">
        <v>185</v>
      </c>
      <c r="P8" s="49">
        <v>231</v>
      </c>
    </row>
    <row r="9" spans="1:17" ht="15">
      <c r="A9" s="49">
        <v>7</v>
      </c>
      <c r="B9" s="49" t="s">
        <v>155</v>
      </c>
      <c r="C9" s="49" t="s">
        <v>156</v>
      </c>
      <c r="D9" s="49">
        <v>1210</v>
      </c>
      <c r="E9" s="49" t="s">
        <v>146</v>
      </c>
      <c r="F9" s="49" t="s">
        <v>76</v>
      </c>
      <c r="G9" s="49" t="s">
        <v>108</v>
      </c>
      <c r="H9" s="49" t="s">
        <v>136</v>
      </c>
      <c r="I9" s="49" t="s">
        <v>79</v>
      </c>
      <c r="J9" s="49">
        <v>392</v>
      </c>
      <c r="L9" s="49">
        <v>392</v>
      </c>
      <c r="P9" s="49">
        <v>196</v>
      </c>
      <c r="Q9" s="49">
        <v>196</v>
      </c>
    </row>
    <row r="10" spans="1:14" ht="15">
      <c r="A10" s="49">
        <v>8</v>
      </c>
      <c r="B10" s="49" t="s">
        <v>159</v>
      </c>
      <c r="C10" s="49" t="s">
        <v>160</v>
      </c>
      <c r="D10" s="49">
        <v>1211</v>
      </c>
      <c r="E10" s="49" t="s">
        <v>146</v>
      </c>
      <c r="F10" s="49" t="s">
        <v>76</v>
      </c>
      <c r="G10" s="49" t="s">
        <v>85</v>
      </c>
      <c r="H10" s="49" t="s">
        <v>136</v>
      </c>
      <c r="I10" s="49" t="s">
        <v>79</v>
      </c>
      <c r="J10" s="49">
        <v>363</v>
      </c>
      <c r="L10" s="49">
        <v>363</v>
      </c>
      <c r="M10" s="49">
        <v>198</v>
      </c>
      <c r="N10" s="49">
        <v>165</v>
      </c>
    </row>
    <row r="11" spans="1:13" ht="15">
      <c r="A11" s="49">
        <v>9</v>
      </c>
      <c r="B11" s="49" t="s">
        <v>172</v>
      </c>
      <c r="C11" s="49" t="s">
        <v>161</v>
      </c>
      <c r="D11" s="49">
        <v>1214</v>
      </c>
      <c r="E11" s="49" t="s">
        <v>146</v>
      </c>
      <c r="F11" s="49" t="s">
        <v>76</v>
      </c>
      <c r="G11" s="49" t="s">
        <v>85</v>
      </c>
      <c r="H11" s="49" t="s">
        <v>136</v>
      </c>
      <c r="I11" s="49" t="s">
        <v>79</v>
      </c>
      <c r="J11" s="49">
        <v>174</v>
      </c>
      <c r="L11" s="49">
        <v>174</v>
      </c>
      <c r="M11" s="49">
        <v>174</v>
      </c>
    </row>
    <row r="12" spans="1:12" ht="15">
      <c r="A12" s="49">
        <v>10</v>
      </c>
      <c r="B12" s="49" t="s">
        <v>163</v>
      </c>
      <c r="C12" s="49" t="s">
        <v>164</v>
      </c>
      <c r="D12" s="49">
        <v>188</v>
      </c>
      <c r="E12" s="49" t="s">
        <v>146</v>
      </c>
      <c r="F12" s="49" t="s">
        <v>76</v>
      </c>
      <c r="G12" s="49" t="s">
        <v>77</v>
      </c>
      <c r="H12" s="49" t="s">
        <v>110</v>
      </c>
      <c r="I12" s="49" t="s">
        <v>79</v>
      </c>
      <c r="J12" s="49">
        <v>0</v>
      </c>
      <c r="L12" s="49">
        <v>0</v>
      </c>
    </row>
    <row r="13" spans="1:12" ht="15">
      <c r="A13" s="49">
        <v>11</v>
      </c>
      <c r="B13" s="49" t="s">
        <v>157</v>
      </c>
      <c r="C13" s="49" t="s">
        <v>158</v>
      </c>
      <c r="D13" s="49">
        <v>685</v>
      </c>
      <c r="E13" s="49" t="s">
        <v>146</v>
      </c>
      <c r="F13" s="49" t="s">
        <v>76</v>
      </c>
      <c r="G13" s="49" t="s">
        <v>108</v>
      </c>
      <c r="H13" s="49" t="s">
        <v>110</v>
      </c>
      <c r="I13" s="49" t="s">
        <v>79</v>
      </c>
      <c r="J13" s="49">
        <v>0</v>
      </c>
      <c r="L13" s="49">
        <v>0</v>
      </c>
    </row>
    <row r="14" spans="1:12" ht="15">
      <c r="A14" s="49">
        <v>12</v>
      </c>
      <c r="B14" s="49" t="s">
        <v>165</v>
      </c>
      <c r="C14" s="49" t="s">
        <v>166</v>
      </c>
      <c r="D14" s="49">
        <v>1293</v>
      </c>
      <c r="E14" s="49" t="s">
        <v>146</v>
      </c>
      <c r="F14" s="49" t="s">
        <v>76</v>
      </c>
      <c r="G14" s="49" t="s">
        <v>108</v>
      </c>
      <c r="H14" s="49" t="s">
        <v>136</v>
      </c>
      <c r="I14" s="49" t="s">
        <v>79</v>
      </c>
      <c r="J14" s="49">
        <v>0</v>
      </c>
      <c r="L14" s="49">
        <v>0</v>
      </c>
    </row>
    <row r="15" spans="1:2" ht="15">
      <c r="A15" s="49" t="s">
        <v>143</v>
      </c>
      <c r="B15" s="49" t="s">
        <v>176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info@michaelgaede.de</dc:creator>
  <cp:keywords/>
  <dc:description/>
  <cp:lastModifiedBy>Michael Gaede</cp:lastModifiedBy>
  <cp:lastPrinted>2013-06-04T23:55:59Z</cp:lastPrinted>
  <dcterms:created xsi:type="dcterms:W3CDTF">2013-06-04T20:34:47Z</dcterms:created>
  <dcterms:modified xsi:type="dcterms:W3CDTF">2013-09-29T20:38:31Z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