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codeName="DieseArbeitsmappe"/>
  <bookViews>
    <workbookView xWindow="0" yWindow="0" windowWidth="24000" windowHeight="9210" activeTab="0"/>
  </bookViews>
  <sheets>
    <sheet name="HSQVJugendrangliste" sheetId="1" r:id="rId1"/>
    <sheet name="Vereine" sheetId="8" state="veryHidden" r:id="rId2"/>
    <sheet name="Altersbasis" sheetId="2" r:id="rId3"/>
    <sheet name="Meldungen" sheetId="3" r:id="rId4"/>
    <sheet name="RanglisteJungen" sheetId="5" r:id="rId5"/>
    <sheet name="RanglisteMädchen" sheetId="6" r:id="rId6"/>
    <sheet name="Einstellungen" sheetId="9" r:id="rId7"/>
  </sheets>
  <definedNames>
    <definedName name="_xlnm.Print_Area" localSheetId="0">'HSQVJugendrangliste'!$A$1:$J$64</definedName>
  </definedNames>
  <calcPr calcId="171027"/>
</workbook>
</file>

<file path=xl/comments1.xml><?xml version="1.0" encoding="utf-8"?>
<comments xmlns="http://schemas.openxmlformats.org/spreadsheetml/2006/main">
  <authors>
    <author>Michael Gaede</author>
  </authors>
  <commentList>
    <comment ref="G25" authorId="0">
      <text>
        <r>
          <rPr>
            <b/>
            <sz val="9"/>
            <rFont val="Tahoma"/>
            <family val="2"/>
          </rPr>
          <t>Michael Gaede:</t>
        </r>
        <r>
          <rPr>
            <sz val="9"/>
            <rFont val="Tahoma"/>
            <family val="2"/>
          </rPr>
          <t xml:space="preserve">
Die Passnummer des Spielers ist unter folgendem Link abrufbar:
http://hessen.dsqv.de/ranglisten Sollte der Spieler keine Passnummer haben, bitte das Feld freilassen.</t>
        </r>
      </text>
    </comment>
  </commentList>
</comments>
</file>

<file path=xl/sharedStrings.xml><?xml version="1.0" encoding="utf-8"?>
<sst xmlns="http://schemas.openxmlformats.org/spreadsheetml/2006/main" count="632" uniqueCount="252">
  <si>
    <t>Hessischer Squash Verband e.V.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</si>
  <si>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</si>
  <si>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</si>
  <si>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</si>
  <si>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</si>
  <si>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</si>
  <si>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</si>
  <si>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</si>
  <si>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</si>
  <si>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</si>
  <si>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</si>
  <si>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</si>
  <si>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</si>
  <si>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</si>
  <si>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</si>
  <si>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</si>
  <si>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</si>
  <si>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</si>
  <si>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</si>
  <si>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</si>
  <si>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</si>
  <si>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Stichtag:</t>
  </si>
  <si>
    <t xml:space="preserve">Jugendliche U11 - U19 </t>
  </si>
  <si>
    <t>Jugend</t>
  </si>
  <si>
    <t>Jugend@hsqv,de</t>
  </si>
  <si>
    <t>U11</t>
  </si>
  <si>
    <t>U13</t>
  </si>
  <si>
    <t>U15</t>
  </si>
  <si>
    <t>U17</t>
  </si>
  <si>
    <t>U19</t>
  </si>
  <si>
    <t>Email:</t>
  </si>
  <si>
    <t>Telefonnummer für Rückfragen:</t>
  </si>
  <si>
    <t>Nachname</t>
  </si>
  <si>
    <t>Vor-</t>
  </si>
  <si>
    <t>Nationalität</t>
  </si>
  <si>
    <t>Geschlecht</t>
  </si>
  <si>
    <t xml:space="preserve">            Meldeschluss:</t>
  </si>
  <si>
    <t xml:space="preserve">            Meldung an:</t>
  </si>
  <si>
    <t xml:space="preserve">            Stichtag:</t>
  </si>
  <si>
    <t xml:space="preserve">            Teilnehmer:</t>
  </si>
  <si>
    <t xml:space="preserve">            Datum:</t>
  </si>
  <si>
    <t xml:space="preserve">            Spielort:</t>
  </si>
  <si>
    <t>Alter zum</t>
  </si>
  <si>
    <t>Alters-</t>
  </si>
  <si>
    <t>Geburtsdatum</t>
  </si>
  <si>
    <t>Passnummer</t>
  </si>
  <si>
    <t xml:space="preserve">            Verein:</t>
  </si>
  <si>
    <t>D</t>
  </si>
  <si>
    <t>SpielerID</t>
  </si>
  <si>
    <t>Name</t>
  </si>
  <si>
    <t>Vorname</t>
  </si>
  <si>
    <t>Land</t>
  </si>
  <si>
    <t>Verein</t>
  </si>
  <si>
    <t>Konkurrenz</t>
  </si>
  <si>
    <t>Pos.</t>
  </si>
  <si>
    <t>Person-Nr.</t>
  </si>
  <si>
    <t>Nation</t>
  </si>
  <si>
    <t>AK</t>
  </si>
  <si>
    <t>Verband</t>
  </si>
  <si>
    <t>Gesamt</t>
  </si>
  <si>
    <t>Liga</t>
  </si>
  <si>
    <t>Turnier</t>
  </si>
  <si>
    <t>m</t>
  </si>
  <si>
    <t>GER</t>
  </si>
  <si>
    <t>u19</t>
  </si>
  <si>
    <t>Squash-Pointers Gießen</t>
  </si>
  <si>
    <t>HES</t>
  </si>
  <si>
    <t>S.C. Yellow Dot Maintal</t>
  </si>
  <si>
    <t>u15</t>
  </si>
  <si>
    <t>u17</t>
  </si>
  <si>
    <t>Robin</t>
  </si>
  <si>
    <t>Max</t>
  </si>
  <si>
    <t>Eisele</t>
  </si>
  <si>
    <t>Sebastian</t>
  </si>
  <si>
    <t>u13</t>
  </si>
  <si>
    <t>Julius</t>
  </si>
  <si>
    <t>van Kann</t>
  </si>
  <si>
    <t>Joshua</t>
  </si>
  <si>
    <t>Moritz</t>
  </si>
  <si>
    <t>u11</t>
  </si>
  <si>
    <t>Niklas</t>
  </si>
  <si>
    <t>Skwosch-Frösche Marburg</t>
  </si>
  <si>
    <t>Dehmer-Saelz</t>
  </si>
  <si>
    <t>w</t>
  </si>
  <si>
    <t>Piechaczek</t>
  </si>
  <si>
    <t>Lara</t>
  </si>
  <si>
    <t>Kotkolik</t>
  </si>
  <si>
    <t>Alexandra</t>
  </si>
  <si>
    <t>Gröning</t>
  </si>
  <si>
    <t>Stefanie</t>
  </si>
  <si>
    <t>1. Darmstädter Squash Club 1979</t>
  </si>
  <si>
    <t>Hahn</t>
  </si>
  <si>
    <t>Luke</t>
  </si>
  <si>
    <t>SC 77 Dreieich</t>
  </si>
  <si>
    <t>Neumann</t>
  </si>
  <si>
    <t>No Let Friedberg 88</t>
  </si>
  <si>
    <t>Schreier</t>
  </si>
  <si>
    <t>Ferdinand</t>
  </si>
  <si>
    <t>Dauth</t>
  </si>
  <si>
    <t>Lennart</t>
  </si>
  <si>
    <t>Heidrich</t>
  </si>
  <si>
    <t>Louis</t>
  </si>
  <si>
    <t>Hofmann</t>
  </si>
  <si>
    <t>Jan-Peer</t>
  </si>
  <si>
    <t>Balsam</t>
  </si>
  <si>
    <t>Mazar</t>
  </si>
  <si>
    <t>Purschke</t>
  </si>
  <si>
    <t>Milena</t>
  </si>
  <si>
    <t>Squash Cats 1986 Wallau</t>
  </si>
  <si>
    <t>Fischer</t>
  </si>
  <si>
    <t>Alters- klasse</t>
  </si>
  <si>
    <t>Alter zum Stichtag</t>
  </si>
  <si>
    <t>Marcus</t>
  </si>
  <si>
    <t>Tischler</t>
  </si>
  <si>
    <t>Thalmann</t>
  </si>
  <si>
    <t>Squash Insel, Rossittener Straße 17a, 60487 Frankfurt am Main</t>
  </si>
  <si>
    <t>NEWCOMER TDS 2015</t>
  </si>
  <si>
    <t>M</t>
  </si>
  <si>
    <t>SC Racket 57 Aschaffenburg e.V.</t>
  </si>
  <si>
    <t>Vereins ID</t>
  </si>
  <si>
    <t>Verband Code</t>
  </si>
  <si>
    <t>SC Monopol Frankfurt</t>
  </si>
  <si>
    <t>HSQV</t>
  </si>
  <si>
    <t>Erster Frankfurter Squash Club</t>
  </si>
  <si>
    <t>Frankfurter Squash Club Hot Sox</t>
  </si>
  <si>
    <t>Squash Club Witzenhausen</t>
  </si>
  <si>
    <t>Court-Hoppers Seligenstadt 1979</t>
  </si>
  <si>
    <t xml:space="preserve">Town Squash Club Kassel </t>
  </si>
  <si>
    <t>Squash Club Bürgstadt 1988</t>
  </si>
  <si>
    <t>CS 81 Bensheim</t>
  </si>
  <si>
    <t>SC Darmstadt 81</t>
  </si>
  <si>
    <t>S.C. Eschborn 79</t>
  </si>
  <si>
    <t>Squash-Club Fürstenhagen</t>
  </si>
  <si>
    <t>The Squash Bohemians Mörfelden-Walldorf</t>
  </si>
  <si>
    <t>Squash-Tigers Waldaschaff 1992</t>
  </si>
  <si>
    <t>SC Pink Panthers Groß Zimmern 1987</t>
  </si>
  <si>
    <t>Squash Club Mainz</t>
  </si>
  <si>
    <t>RLPF</t>
  </si>
  <si>
    <t>Town-Squash-Club Bad Hersfeld e. V.</t>
  </si>
  <si>
    <t>Squash-Cats 1986 Wallau e.V.</t>
  </si>
  <si>
    <t>S.C. Yellow Dot Maintal e.V.</t>
  </si>
  <si>
    <t>Spielstätten</t>
  </si>
  <si>
    <t>Titel</t>
  </si>
  <si>
    <t>Datum</t>
  </si>
  <si>
    <t>Meldeschluss</t>
  </si>
  <si>
    <t>Spielort Nr.</t>
  </si>
  <si>
    <t>Altersgruppe</t>
  </si>
  <si>
    <t>Leistungsgruppe</t>
  </si>
  <si>
    <t>Punkte Einzel</t>
  </si>
  <si>
    <t>F</t>
  </si>
  <si>
    <t>Laura</t>
  </si>
  <si>
    <t>Mustermann</t>
  </si>
  <si>
    <t>*Pflichtfeld</t>
  </si>
  <si>
    <t>bitte den Verein auswählen!</t>
  </si>
  <si>
    <t>MOVE - Sportwelt, Willy-Mock-Straße 2, 35037 Marburg</t>
  </si>
  <si>
    <t>Hermann</t>
  </si>
  <si>
    <t>Luisa</t>
  </si>
  <si>
    <t>Mitze</t>
  </si>
  <si>
    <t>Brandl</t>
  </si>
  <si>
    <t>Luis</t>
  </si>
  <si>
    <t>Town Squash Club Kassel</t>
  </si>
  <si>
    <t>Leimbach</t>
  </si>
  <si>
    <t>Vincent</t>
  </si>
  <si>
    <t>Meldeverantwortlicher vom Verein</t>
  </si>
  <si>
    <t>Startgebührenverantwortlicher (Turniertag):</t>
  </si>
  <si>
    <t>Mostafa</t>
  </si>
  <si>
    <t>Abdelrahman Ahmed</t>
  </si>
  <si>
    <t>Jolien</t>
  </si>
  <si>
    <t>Jayda</t>
  </si>
  <si>
    <t>Beer</t>
  </si>
  <si>
    <t>Leonie</t>
  </si>
  <si>
    <t>Omlor</t>
  </si>
  <si>
    <t>Angelina Isabella</t>
  </si>
  <si>
    <t>Schütz</t>
  </si>
  <si>
    <t>Vivian Isabella</t>
  </si>
  <si>
    <t>M=Junge F=Mädchen</t>
  </si>
  <si>
    <t>Klasse:</t>
  </si>
  <si>
    <t>Jannis</t>
  </si>
  <si>
    <t>citySquash Kassel, Königstor 30-32, 34117 Kassel</t>
  </si>
  <si>
    <t>Bagehorn</t>
  </si>
  <si>
    <t>Niclas</t>
  </si>
  <si>
    <t>Arshakian</t>
  </si>
  <si>
    <t>André</t>
  </si>
  <si>
    <t xml:space="preserve">Sports Up Aktiv GmbH, Landwehrstr. 85, 64293 Darmstadt
</t>
  </si>
  <si>
    <t>MultiSports GmbH &amp; Co. KG, Nassaustraße 32, 65719 Hofheim-Wallau</t>
  </si>
  <si>
    <t>Sandro</t>
  </si>
  <si>
    <t>Johannes</t>
  </si>
  <si>
    <t xml:space="preserve">Squash-Club Aschaffenburg 1998 </t>
  </si>
  <si>
    <t>Sarah</t>
  </si>
  <si>
    <t>Groß</t>
  </si>
  <si>
    <t>Janis</t>
  </si>
  <si>
    <t>Popovs</t>
  </si>
  <si>
    <t>Teodors Kristofers</t>
  </si>
  <si>
    <t>LVA</t>
  </si>
  <si>
    <t>(Termin HJEM 2017)</t>
  </si>
  <si>
    <t xml:space="preserve">1. HJRL 2016-17 Wallau </t>
  </si>
  <si>
    <t xml:space="preserve">HJEM 2016 Darmstadt </t>
  </si>
  <si>
    <t>Konyha</t>
  </si>
  <si>
    <t>Istvan</t>
  </si>
  <si>
    <t>Adamson</t>
  </si>
  <si>
    <t>Lott</t>
  </si>
  <si>
    <t>Maximilian</t>
  </si>
  <si>
    <t>Notheis</t>
  </si>
  <si>
    <t>Nikolas</t>
  </si>
  <si>
    <t>Bahad</t>
  </si>
  <si>
    <t>Marius</t>
  </si>
  <si>
    <t>Youssef</t>
  </si>
  <si>
    <t>Romeo</t>
  </si>
  <si>
    <t>Desch</t>
  </si>
  <si>
    <t>Angelina</t>
  </si>
  <si>
    <t>Lobisch</t>
  </si>
  <si>
    <t>Alisa</t>
  </si>
  <si>
    <t>Sport Point Gießen, Siemensstraße 10, 35394 Gießen, Deutschland</t>
  </si>
  <si>
    <t xml:space="preserve">2. HJRL 2016-17 Marburg </t>
  </si>
  <si>
    <t>EGY</t>
  </si>
  <si>
    <t>HUN</t>
  </si>
  <si>
    <t>Zehnpfund</t>
  </si>
  <si>
    <t>Noah</t>
  </si>
  <si>
    <t>Feick</t>
  </si>
  <si>
    <t>Dariush</t>
  </si>
  <si>
    <t>Abu-Sager</t>
  </si>
  <si>
    <t>Anwar</t>
  </si>
  <si>
    <t>JOR</t>
  </si>
  <si>
    <t>Dietsch</t>
  </si>
  <si>
    <t>Jeremy</t>
  </si>
  <si>
    <t>Benaazouz</t>
  </si>
  <si>
    <t>Yassir</t>
  </si>
  <si>
    <t>ESP</t>
  </si>
  <si>
    <t>Germano Goncalvez</t>
  </si>
  <si>
    <t>Ruben</t>
  </si>
  <si>
    <t>Weith</t>
  </si>
  <si>
    <t>Jeremias</t>
  </si>
  <si>
    <t>Lebherz</t>
  </si>
  <si>
    <t>Tim</t>
  </si>
  <si>
    <t>Palacio Vallejo</t>
  </si>
  <si>
    <t>Tomás</t>
  </si>
  <si>
    <t>Altmann</t>
  </si>
  <si>
    <t>Marie</t>
  </si>
  <si>
    <t>u9</t>
  </si>
  <si>
    <t>Kim</t>
  </si>
  <si>
    <t xml:space="preserve">3. HJRL 2016-17 Gießen </t>
  </si>
  <si>
    <t>Charlotte</t>
  </si>
  <si>
    <t>Thielemann</t>
  </si>
  <si>
    <t>Emily</t>
  </si>
  <si>
    <t>Pavlic</t>
  </si>
  <si>
    <t>Anna</t>
  </si>
  <si>
    <t>Meldeformular zur HJEM 2017 in Frankfurt</t>
  </si>
  <si>
    <t>Samstag, 25. März 2017</t>
  </si>
  <si>
    <t>Freitag, 17. März 2017</t>
  </si>
  <si>
    <t>Gutmann</t>
  </si>
  <si>
    <t>Paul</t>
  </si>
  <si>
    <t xml:space="preserve">4. HJRL 2016-17 Darmstadt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</si>
</sst>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12" fillId="0" borderId="0">
      <alignment/>
      <protection/>
    </xf>
    <xf numFmtId="0" fontId="0" fillId="0" borderId="0" applyAlignment="0">
      <protection/>
    </xf>
  </cellStyleXfs>
  <cellXfs count="92">
    <xf numFmtId="0" fontId="0" fillId="0" borderId="0" xfId="0"/>
    <xf numFmtId="0" fontId="0" fillId="2" borderId="0" xfId="0" applyFill="1" applyProtection="1">
      <protection/>
    </xf>
    <xf numFmtId="0" fontId="7" fillId="2" borderId="0" xfId="0" applyFont="1" applyFill="1" applyBorder="1" applyProtection="1">
      <protection/>
    </xf>
    <xf numFmtId="0" fontId="0" fillId="2" borderId="1" xfId="0" applyFill="1" applyBorder="1" applyProtection="1">
      <protection/>
    </xf>
    <xf numFmtId="0" fontId="1" fillId="2" borderId="0" xfId="0" applyFont="1" applyFill="1" applyProtection="1">
      <protection/>
    </xf>
    <xf numFmtId="0" fontId="4" fillId="2" borderId="0" xfId="0" applyFont="1" applyFill="1" applyProtection="1">
      <protection/>
    </xf>
    <xf numFmtId="0" fontId="0" fillId="2" borderId="0" xfId="0" applyFill="1" applyAlignment="1" applyProtection="1">
      <alignment/>
      <protection/>
    </xf>
    <xf numFmtId="14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14" fontId="0" fillId="2" borderId="0" xfId="0" applyNumberFormat="1" applyFill="1" applyAlignment="1" applyProtection="1">
      <alignment horizontal="center"/>
      <protection/>
    </xf>
    <xf numFmtId="14" fontId="0" fillId="2" borderId="0" xfId="0" applyNumberFormat="1" applyFill="1" applyAlignment="1" applyProtection="1">
      <alignment horizontal="left"/>
      <protection/>
    </xf>
    <xf numFmtId="14" fontId="6" fillId="2" borderId="0" xfId="20" applyNumberFormat="1" applyFill="1" applyAlignment="1" applyProtection="1">
      <alignment horizontal="left"/>
      <protection/>
    </xf>
    <xf numFmtId="0" fontId="5" fillId="2" borderId="0" xfId="0" applyFont="1" applyFill="1" applyProtection="1">
      <protection/>
    </xf>
    <xf numFmtId="14" fontId="0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/>
    </xf>
    <xf numFmtId="0" fontId="5" fillId="2" borderId="0" xfId="0" applyFont="1" applyFill="1" applyBorder="1" applyProtection="1">
      <protection/>
    </xf>
    <xf numFmtId="0" fontId="0" fillId="2" borderId="0" xfId="0" applyFont="1" applyFill="1" applyBorder="1" applyAlignment="1" applyProtection="1">
      <alignment wrapText="1"/>
      <protection/>
    </xf>
    <xf numFmtId="14" fontId="0" fillId="2" borderId="0" xfId="0" applyNumberFormat="1" applyFont="1" applyFill="1" applyBorder="1" applyAlignment="1" applyProtection="1">
      <alignment/>
      <protection/>
    </xf>
    <xf numFmtId="14" fontId="0" fillId="2" borderId="0" xfId="0" applyNumberFormat="1" applyFont="1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13" xfId="0" applyFont="1" applyFill="1" applyBorder="1" applyProtection="1">
      <protection/>
    </xf>
    <xf numFmtId="0" fontId="4" fillId="3" borderId="1" xfId="0" applyFont="1" applyFill="1" applyBorder="1" applyProtection="1">
      <protection/>
    </xf>
    <xf numFmtId="0" fontId="4" fillId="3" borderId="14" xfId="0" applyFont="1" applyFill="1" applyBorder="1" applyProtection="1"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/>
      <protection/>
    </xf>
    <xf numFmtId="0" fontId="0" fillId="2" borderId="6" xfId="0" applyFill="1" applyBorder="1" applyAlignment="1" applyProtection="1">
      <alignment horizontal="center"/>
      <protection/>
    </xf>
    <xf numFmtId="14" fontId="0" fillId="0" borderId="0" xfId="0" applyNumberFormat="1"/>
    <xf numFmtId="0" fontId="12" fillId="0" borderId="0" xfId="21">
      <alignment/>
      <protection/>
    </xf>
    <xf numFmtId="0" fontId="0" fillId="0" borderId="0" xfId="0" applyFill="1"/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/>
      <protection/>
    </xf>
    <xf numFmtId="0" fontId="4" fillId="4" borderId="13" xfId="0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horizontal="center" vertical="center" wrapText="1"/>
      <protection/>
    </xf>
    <xf numFmtId="0" fontId="0" fillId="5" borderId="0" xfId="0" applyFill="1"/>
    <xf numFmtId="14" fontId="0" fillId="5" borderId="0" xfId="0" applyNumberFormat="1" applyFill="1"/>
    <xf numFmtId="0" fontId="9" fillId="0" borderId="15" xfId="22" applyFont="1" applyFill="1" applyBorder="1" applyAlignment="1">
      <alignment/>
      <protection/>
    </xf>
    <xf numFmtId="0" fontId="0" fillId="0" borderId="0" xfId="22" applyAlignment="1">
      <alignment/>
      <protection/>
    </xf>
    <xf numFmtId="0" fontId="0" fillId="0" borderId="0" xfId="22" applyFont="1" applyAlignment="1">
      <alignment/>
      <protection/>
    </xf>
    <xf numFmtId="0" fontId="9" fillId="0" borderId="0" xfId="22" applyFont="1" applyFill="1" applyBorder="1" applyAlignment="1">
      <alignment/>
      <protection/>
    </xf>
    <xf numFmtId="0" fontId="0" fillId="0" borderId="0" xfId="0" applyFont="1"/>
    <xf numFmtId="0" fontId="0" fillId="2" borderId="0" xfId="0" applyFont="1" applyFill="1" applyProtection="1">
      <protection/>
    </xf>
    <xf numFmtId="0" fontId="0" fillId="0" borderId="0" xfId="0" applyAlignment="1">
      <alignment horizontal="center"/>
    </xf>
    <xf numFmtId="14" fontId="0" fillId="2" borderId="0" xfId="0" applyNumberFormat="1" applyFill="1" applyBorder="1" applyAlignment="1" applyProtection="1">
      <alignment horizontal="left"/>
      <protection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13" fillId="3" borderId="1" xfId="0" applyFont="1" applyFill="1" applyBorder="1" applyAlignment="1" applyProtection="1">
      <alignment horizontal="center" vertical="center"/>
      <protection/>
    </xf>
    <xf numFmtId="14" fontId="0" fillId="2" borderId="0" xfId="20" applyNumberFormat="1" applyFont="1" applyFill="1" applyAlignment="1" applyProtection="1">
      <alignment horizontal="left"/>
      <protection/>
    </xf>
    <xf numFmtId="0" fontId="4" fillId="3" borderId="1" xfId="0" applyFont="1" applyFill="1" applyBorder="1" applyAlignment="1" applyProtection="1">
      <alignment wrapText="1"/>
      <protection/>
    </xf>
    <xf numFmtId="14" fontId="0" fillId="0" borderId="0" xfId="22" applyNumberFormat="1" applyAlignment="1">
      <alignment/>
      <protection/>
    </xf>
    <xf numFmtId="0" fontId="0" fillId="0" borderId="0" xfId="0" applyAlignment="1">
      <alignment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8" fillId="6" borderId="3" xfId="20" applyFont="1" applyFill="1" applyBorder="1" applyAlignment="1" applyProtection="1">
      <alignment horizontal="left"/>
      <protection locked="0"/>
    </xf>
    <xf numFmtId="0" fontId="8" fillId="6" borderId="4" xfId="20" applyFont="1" applyFill="1" applyBorder="1" applyAlignment="1" applyProtection="1">
      <alignment horizontal="left"/>
      <protection locked="0"/>
    </xf>
    <xf numFmtId="0" fontId="8" fillId="6" borderId="5" xfId="20" applyFon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center"/>
      <protection/>
    </xf>
    <xf numFmtId="0" fontId="5" fillId="6" borderId="3" xfId="0" applyFont="1" applyFill="1" applyBorder="1" applyAlignment="1" applyProtection="1">
      <alignment horizontal="left"/>
      <protection locked="0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6" borderId="5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/>
    </xf>
    <xf numFmtId="0" fontId="4" fillId="6" borderId="3" xfId="0" applyFont="1" applyFill="1" applyBorder="1" applyAlignment="1" applyProtection="1">
      <alignment horizontal="left"/>
      <protection locked="0"/>
    </xf>
    <xf numFmtId="0" fontId="4" fillId="6" borderId="4" xfId="0" applyFont="1" applyFill="1" applyBorder="1" applyAlignment="1" applyProtection="1">
      <alignment horizontal="left"/>
      <protection locked="0"/>
    </xf>
    <xf numFmtId="0" fontId="4" fillId="6" borderId="5" xfId="0" applyFont="1" applyFill="1" applyBorder="1" applyAlignment="1" applyProtection="1">
      <alignment horizontal="left"/>
      <protection locked="0"/>
    </xf>
    <xf numFmtId="0" fontId="4" fillId="4" borderId="16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Standard 2" xfId="21"/>
    <cellStyle name="Standard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22" fmlaLink="$C$21" fmlaRange="Vereine!$B$2:$B$26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219075</xdr:rowOff>
    </xdr:to>
    <xdr:pic>
      <xdr:nvPicPr>
        <xdr:cNvPr id="117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2</xdr:col>
      <xdr:colOff>485775</xdr:colOff>
      <xdr:row>2</xdr:row>
      <xdr:rowOff>180975</xdr:rowOff>
    </xdr:to>
    <xdr:pic>
      <xdr:nvPicPr>
        <xdr:cNvPr id="1175" name="Bild 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7150"/>
          <a:ext cx="1171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hyperlink" Target="mailto:Jugend@hsqv,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67"/>
  <sheetViews>
    <sheetView tabSelected="1" workbookViewId="0" topLeftCell="A24">
      <selection activeCell="C59" sqref="C59"/>
    </sheetView>
  </sheetViews>
  <sheetFormatPr defaultColWidth="11.421875" defaultRowHeight="12.75"/>
  <cols>
    <col min="1" max="1" width="3.421875" style="1" customWidth="1"/>
    <col min="2" max="3" width="20.7109375" style="1" customWidth="1"/>
    <col min="4" max="5" width="11.421875" style="1" customWidth="1"/>
    <col min="6" max="6" width="14.140625" style="1" customWidth="1"/>
    <col min="7" max="7" width="13.28125" style="1" bestFit="1" customWidth="1"/>
    <col min="8" max="8" width="5.28125" style="1" bestFit="1" customWidth="1"/>
    <col min="9" max="9" width="5.7109375" style="1" customWidth="1"/>
    <col min="10" max="10" width="7.8515625" style="1" customWidth="1"/>
    <col min="11" max="23" width="5.7109375" style="1" customWidth="1"/>
    <col min="24" max="16384" width="11.421875" style="1" customWidth="1"/>
  </cols>
  <sheetData>
    <row r="1" ht="12.75"/>
    <row r="2" ht="18">
      <c r="I2" s="2" t="s">
        <v>23</v>
      </c>
    </row>
    <row r="3" spans="1:1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ht="20.25" customHeight="1">
      <c r="A4" s="4" t="s">
        <v>0</v>
      </c>
    </row>
    <row r="7" spans="1:10" ht="20.25">
      <c r="A7" s="84" t="str">
        <f>Einstellungen!B3</f>
        <v>Meldeformular zur HJEM 2017 in Frankfurt</v>
      </c>
      <c r="B7" s="84"/>
      <c r="C7" s="84"/>
      <c r="D7" s="84"/>
      <c r="E7" s="84"/>
      <c r="F7" s="84"/>
      <c r="G7" s="84"/>
      <c r="H7" s="84"/>
      <c r="I7" s="84"/>
      <c r="J7" s="84"/>
    </row>
    <row r="9" spans="1:3" ht="12.75">
      <c r="A9" s="5" t="s">
        <v>41</v>
      </c>
      <c r="C9" s="1" t="str">
        <f>Einstellungen!B14</f>
        <v xml:space="preserve">Sports Up Aktiv GmbH, Landwehrstr. 85, 64293 Darmstadt
</v>
      </c>
    </row>
    <row r="10" ht="12.75">
      <c r="A10" s="5"/>
    </row>
    <row r="11" spans="1:3" ht="12.75">
      <c r="A11" s="5" t="s">
        <v>40</v>
      </c>
      <c r="C11" s="61" t="str">
        <f>Einstellungen!B4</f>
        <v>Samstag, 25. März 2017</v>
      </c>
    </row>
    <row r="12" ht="12.75">
      <c r="A12" s="5"/>
    </row>
    <row r="13" spans="1:7" ht="12.75">
      <c r="A13" s="5" t="s">
        <v>39</v>
      </c>
      <c r="C13" s="61" t="s">
        <v>22</v>
      </c>
      <c r="F13" s="6"/>
      <c r="G13" s="7"/>
    </row>
    <row r="14" spans="1:7" ht="12.75">
      <c r="A14" s="5"/>
      <c r="F14" s="8"/>
      <c r="G14" s="9"/>
    </row>
    <row r="15" spans="1:7" ht="12.75">
      <c r="A15" s="5" t="s">
        <v>38</v>
      </c>
      <c r="C15" s="63">
        <v>42819</v>
      </c>
      <c r="D15" s="1" t="s">
        <v>194</v>
      </c>
      <c r="F15" s="8"/>
      <c r="G15" s="9"/>
    </row>
    <row r="16" spans="1:7" ht="12.75">
      <c r="A16" s="5"/>
      <c r="C16" s="10"/>
      <c r="F16" s="8"/>
      <c r="G16" s="9"/>
    </row>
    <row r="17" spans="1:7" ht="12.75">
      <c r="A17" s="5" t="s">
        <v>37</v>
      </c>
      <c r="C17" s="11" t="s">
        <v>24</v>
      </c>
      <c r="F17" s="8"/>
      <c r="G17" s="9"/>
    </row>
    <row r="18" spans="1:7" ht="12.75">
      <c r="A18" s="5"/>
      <c r="C18" s="11"/>
      <c r="F18" s="8"/>
      <c r="G18" s="9"/>
    </row>
    <row r="19" spans="1:7" ht="12.75">
      <c r="A19" s="5" t="s">
        <v>36</v>
      </c>
      <c r="C19" s="70" t="str">
        <f>Einstellungen!B5</f>
        <v>Freitag, 17. März 2017</v>
      </c>
      <c r="F19" s="8"/>
      <c r="G19" s="9"/>
    </row>
    <row r="20" ht="12.75">
      <c r="A20" s="5"/>
    </row>
    <row r="21" spans="1:6" ht="12.75">
      <c r="A21" s="5" t="s">
        <v>46</v>
      </c>
      <c r="C21" s="85">
        <v>1</v>
      </c>
      <c r="D21" s="86"/>
      <c r="E21" s="86"/>
      <c r="F21" s="87"/>
    </row>
    <row r="22" ht="12.75"/>
    <row r="23" spans="1:17" s="21" customFormat="1" ht="15.75" customHeight="1" thickBot="1">
      <c r="A23" s="19"/>
      <c r="B23" s="20"/>
      <c r="C23" s="20"/>
      <c r="D23" s="20"/>
      <c r="E23" s="20"/>
      <c r="G23" s="20"/>
      <c r="H23" s="22"/>
      <c r="I23" s="22"/>
      <c r="J23" s="20"/>
      <c r="O23" s="23"/>
      <c r="P23" s="23"/>
      <c r="Q23" s="23"/>
    </row>
    <row r="24" spans="1:17" s="27" customFormat="1" ht="15.75">
      <c r="A24" s="35"/>
      <c r="B24" s="36" t="s">
        <v>33</v>
      </c>
      <c r="C24" s="36" t="s">
        <v>32</v>
      </c>
      <c r="D24" s="42" t="s">
        <v>34</v>
      </c>
      <c r="E24" s="42" t="s">
        <v>35</v>
      </c>
      <c r="F24" s="42" t="s">
        <v>44</v>
      </c>
      <c r="G24" s="42" t="s">
        <v>45</v>
      </c>
      <c r="H24" s="37" t="s">
        <v>42</v>
      </c>
      <c r="I24" s="37"/>
      <c r="J24" s="38" t="s">
        <v>43</v>
      </c>
      <c r="O24" s="24"/>
      <c r="P24" s="24"/>
      <c r="Q24" s="24"/>
    </row>
    <row r="25" spans="1:17" ht="28.5" customHeight="1" thickBot="1">
      <c r="A25" s="39"/>
      <c r="B25" s="40"/>
      <c r="C25" s="40"/>
      <c r="D25" s="40"/>
      <c r="E25" s="71" t="s">
        <v>175</v>
      </c>
      <c r="F25" s="40"/>
      <c r="G25" s="69" t="s">
        <v>152</v>
      </c>
      <c r="H25" s="40" t="s">
        <v>21</v>
      </c>
      <c r="I25" s="40"/>
      <c r="J25" s="41" t="s">
        <v>176</v>
      </c>
      <c r="O25" s="13"/>
      <c r="P25" s="13"/>
      <c r="Q25" s="13"/>
    </row>
    <row r="26" spans="1:17" ht="15" customHeight="1">
      <c r="A26" s="28" t="s">
        <v>1</v>
      </c>
      <c r="B26" s="65" t="s">
        <v>150</v>
      </c>
      <c r="C26" s="66" t="s">
        <v>151</v>
      </c>
      <c r="D26" s="31" t="s">
        <v>47</v>
      </c>
      <c r="E26" s="32" t="s">
        <v>117</v>
      </c>
      <c r="F26" s="33">
        <v>37778</v>
      </c>
      <c r="G26" s="34">
        <v>413</v>
      </c>
      <c r="H26" s="80">
        <f>IF(F26="","",YEAR($C$15-F26)-1900)</f>
        <v>13</v>
      </c>
      <c r="I26" s="80"/>
      <c r="J26" s="44" t="str">
        <f>IF(H26="","",VLOOKUP(H26,Altersbasis!$A$1:$B$18,2,))</f>
        <v>U15</v>
      </c>
      <c r="O26" s="13"/>
      <c r="P26" s="14"/>
      <c r="Q26" s="14"/>
    </row>
    <row r="27" spans="1:17" ht="15" customHeight="1">
      <c r="A27" s="28" t="s">
        <v>2</v>
      </c>
      <c r="B27" s="67" t="s">
        <v>71</v>
      </c>
      <c r="C27" s="68" t="s">
        <v>151</v>
      </c>
      <c r="D27" s="26" t="s">
        <v>47</v>
      </c>
      <c r="E27" s="64" t="s">
        <v>149</v>
      </c>
      <c r="F27" s="15">
        <v>38580</v>
      </c>
      <c r="G27" s="16">
        <v>632</v>
      </c>
      <c r="H27" s="80">
        <f>IF(F27="","",YEAR($C$15-F27)-1900)</f>
        <v>11</v>
      </c>
      <c r="I27" s="80"/>
      <c r="J27" s="44" t="str">
        <f>IF(H27="","",VLOOKUP(H27,Altersbasis!$A$1:$B$18,2,))</f>
        <v>U13</v>
      </c>
      <c r="O27" s="13"/>
      <c r="P27" s="13"/>
      <c r="Q27" s="13"/>
    </row>
    <row r="28" spans="1:17" ht="15" customHeight="1">
      <c r="A28" s="28" t="s">
        <v>3</v>
      </c>
      <c r="B28" s="29"/>
      <c r="C28" s="30"/>
      <c r="D28" s="31"/>
      <c r="E28" s="32"/>
      <c r="F28" s="33"/>
      <c r="G28" s="34"/>
      <c r="H28" s="80" t="str">
        <f aca="true" t="shared" si="0" ref="H28:H45">IF(F28="","",YEAR($C$15-F28)-1900)</f>
        <v/>
      </c>
      <c r="I28" s="80"/>
      <c r="J28" s="44" t="str">
        <f>IF(H28="","",VLOOKUP(H28,Altersbasis!$A$1:$B$18,2,))</f>
        <v/>
      </c>
      <c r="O28" s="13"/>
      <c r="P28" s="13"/>
      <c r="Q28" s="13"/>
    </row>
    <row r="29" spans="1:17" ht="15" customHeight="1">
      <c r="A29" s="28" t="s">
        <v>4</v>
      </c>
      <c r="B29" s="17"/>
      <c r="C29" s="18"/>
      <c r="D29" s="26"/>
      <c r="E29" s="25"/>
      <c r="F29" s="15"/>
      <c r="G29" s="16"/>
      <c r="H29" s="80" t="str">
        <f t="shared" si="0"/>
        <v/>
      </c>
      <c r="I29" s="80"/>
      <c r="J29" s="44" t="str">
        <f>IF(H29="","",VLOOKUP(H29,Altersbasis!$A$1:$B$18,2,))</f>
        <v/>
      </c>
      <c r="O29" s="13"/>
      <c r="P29" s="13"/>
      <c r="Q29" s="13"/>
    </row>
    <row r="30" spans="1:17" ht="15" customHeight="1">
      <c r="A30" s="28" t="s">
        <v>5</v>
      </c>
      <c r="B30" s="17"/>
      <c r="C30" s="18"/>
      <c r="D30" s="26"/>
      <c r="E30" s="25"/>
      <c r="F30" s="15"/>
      <c r="G30" s="16"/>
      <c r="H30" s="80" t="str">
        <f t="shared" si="0"/>
        <v/>
      </c>
      <c r="I30" s="80"/>
      <c r="J30" s="44" t="str">
        <f>IF(H30="","",VLOOKUP(H30,Altersbasis!$A$1:$B$18,2,))</f>
        <v/>
      </c>
      <c r="O30" s="13"/>
      <c r="P30" s="13"/>
      <c r="Q30" s="13"/>
    </row>
    <row r="31" spans="1:10" ht="15" customHeight="1">
      <c r="A31" s="28" t="s">
        <v>6</v>
      </c>
      <c r="B31" s="17"/>
      <c r="C31" s="18"/>
      <c r="D31" s="26"/>
      <c r="E31" s="25"/>
      <c r="F31" s="15"/>
      <c r="G31" s="16"/>
      <c r="H31" s="80" t="str">
        <f t="shared" si="0"/>
        <v/>
      </c>
      <c r="I31" s="80"/>
      <c r="J31" s="44" t="str">
        <f>IF(H31="","",VLOOKUP(H31,Altersbasis!$A$1:$B$18,2,))</f>
        <v/>
      </c>
    </row>
    <row r="32" spans="1:10" ht="15" customHeight="1">
      <c r="A32" s="28" t="s">
        <v>7</v>
      </c>
      <c r="B32" s="17"/>
      <c r="C32" s="18"/>
      <c r="D32" s="26"/>
      <c r="E32" s="25"/>
      <c r="F32" s="15"/>
      <c r="G32" s="16"/>
      <c r="H32" s="80" t="str">
        <f t="shared" si="0"/>
        <v/>
      </c>
      <c r="I32" s="80"/>
      <c r="J32" s="44" t="str">
        <f>IF(H32="","",VLOOKUP(H32,Altersbasis!$A$1:$B$18,2,))</f>
        <v/>
      </c>
    </row>
    <row r="33" spans="1:10" ht="15" customHeight="1">
      <c r="A33" s="28" t="s">
        <v>8</v>
      </c>
      <c r="B33" s="17"/>
      <c r="C33" s="18"/>
      <c r="D33" s="26"/>
      <c r="E33" s="25"/>
      <c r="F33" s="15"/>
      <c r="G33" s="16"/>
      <c r="H33" s="80" t="str">
        <f t="shared" si="0"/>
        <v/>
      </c>
      <c r="I33" s="80"/>
      <c r="J33" s="44" t="str">
        <f>IF(H33="","",VLOOKUP(H33,Altersbasis!$A$1:$B$18,2,))</f>
        <v/>
      </c>
    </row>
    <row r="34" spans="1:10" ht="15" customHeight="1">
      <c r="A34" s="28" t="s">
        <v>9</v>
      </c>
      <c r="B34" s="17"/>
      <c r="C34" s="18"/>
      <c r="D34" s="26"/>
      <c r="E34" s="25"/>
      <c r="F34" s="15"/>
      <c r="G34" s="16"/>
      <c r="H34" s="80" t="str">
        <f t="shared" si="0"/>
        <v/>
      </c>
      <c r="I34" s="80"/>
      <c r="J34" s="44" t="str">
        <f>IF(H34="","",VLOOKUP(H34,Altersbasis!$A$1:$B$18,2,))</f>
        <v/>
      </c>
    </row>
    <row r="35" spans="1:10" ht="15" customHeight="1">
      <c r="A35" s="28" t="s">
        <v>10</v>
      </c>
      <c r="B35" s="17"/>
      <c r="C35" s="18"/>
      <c r="D35" s="26"/>
      <c r="E35" s="25"/>
      <c r="F35" s="15"/>
      <c r="G35" s="16"/>
      <c r="H35" s="80" t="str">
        <f t="shared" si="0"/>
        <v/>
      </c>
      <c r="I35" s="80"/>
      <c r="J35" s="44" t="str">
        <f>IF(H35="","",VLOOKUP(H35,Altersbasis!$A$1:$B$18,2,))</f>
        <v/>
      </c>
    </row>
    <row r="36" spans="1:10" ht="15" customHeight="1">
      <c r="A36" s="28" t="s">
        <v>11</v>
      </c>
      <c r="B36" s="17"/>
      <c r="C36" s="18"/>
      <c r="D36" s="26"/>
      <c r="E36" s="25"/>
      <c r="F36" s="15"/>
      <c r="G36" s="16"/>
      <c r="H36" s="80" t="str">
        <f t="shared" si="0"/>
        <v/>
      </c>
      <c r="I36" s="80"/>
      <c r="J36" s="44" t="str">
        <f>IF(H36="","",VLOOKUP(H36,Altersbasis!$A$1:$B$18,2,))</f>
        <v/>
      </c>
    </row>
    <row r="37" spans="1:10" ht="15" customHeight="1">
      <c r="A37" s="28" t="s">
        <v>12</v>
      </c>
      <c r="B37" s="17"/>
      <c r="C37" s="18"/>
      <c r="D37" s="26"/>
      <c r="E37" s="25"/>
      <c r="F37" s="15"/>
      <c r="G37" s="16"/>
      <c r="H37" s="80" t="str">
        <f t="shared" si="0"/>
        <v/>
      </c>
      <c r="I37" s="80"/>
      <c r="J37" s="44" t="str">
        <f>IF(H37="","",VLOOKUP(H37,Altersbasis!$A$1:$B$18,2,))</f>
        <v/>
      </c>
    </row>
    <row r="38" spans="1:10" ht="15" customHeight="1">
      <c r="A38" s="28" t="s">
        <v>13</v>
      </c>
      <c r="B38" s="17"/>
      <c r="C38" s="18"/>
      <c r="D38" s="26"/>
      <c r="E38" s="25"/>
      <c r="F38" s="15"/>
      <c r="G38" s="16"/>
      <c r="H38" s="80" t="str">
        <f t="shared" si="0"/>
        <v/>
      </c>
      <c r="I38" s="80"/>
      <c r="J38" s="44" t="str">
        <f>IF(H38="","",VLOOKUP(H38,Altersbasis!$A$1:$B$18,2,))</f>
        <v/>
      </c>
    </row>
    <row r="39" spans="1:10" ht="15" customHeight="1">
      <c r="A39" s="28" t="s">
        <v>14</v>
      </c>
      <c r="B39" s="17"/>
      <c r="C39" s="18"/>
      <c r="D39" s="26"/>
      <c r="E39" s="25"/>
      <c r="F39" s="15"/>
      <c r="G39" s="16"/>
      <c r="H39" s="80" t="str">
        <f t="shared" si="0"/>
        <v/>
      </c>
      <c r="I39" s="80"/>
      <c r="J39" s="44" t="str">
        <f>IF(H39="","",VLOOKUP(H39,Altersbasis!$A$1:$B$18,2,))</f>
        <v/>
      </c>
    </row>
    <row r="40" spans="1:10" ht="15" customHeight="1">
      <c r="A40" s="28" t="s">
        <v>15</v>
      </c>
      <c r="B40" s="17"/>
      <c r="C40" s="18"/>
      <c r="D40" s="26"/>
      <c r="E40" s="25"/>
      <c r="F40" s="15"/>
      <c r="G40" s="16"/>
      <c r="H40" s="80" t="str">
        <f t="shared" si="0"/>
        <v/>
      </c>
      <c r="I40" s="80"/>
      <c r="J40" s="44" t="str">
        <f>IF(H40="","",VLOOKUP(H40,Altersbasis!$A$1:$B$18,2,))</f>
        <v/>
      </c>
    </row>
    <row r="41" spans="1:10" ht="15" customHeight="1">
      <c r="A41" s="28" t="s">
        <v>16</v>
      </c>
      <c r="B41" s="17"/>
      <c r="C41" s="18"/>
      <c r="D41" s="26"/>
      <c r="E41" s="25"/>
      <c r="F41" s="15"/>
      <c r="G41" s="16"/>
      <c r="H41" s="80" t="str">
        <f t="shared" si="0"/>
        <v/>
      </c>
      <c r="I41" s="80"/>
      <c r="J41" s="44" t="str">
        <f>IF(H41="","",VLOOKUP(H41,Altersbasis!$A$1:$B$18,2,))</f>
        <v/>
      </c>
    </row>
    <row r="42" spans="1:10" ht="15" customHeight="1">
      <c r="A42" s="28" t="s">
        <v>17</v>
      </c>
      <c r="B42" s="17"/>
      <c r="C42" s="18"/>
      <c r="D42" s="26"/>
      <c r="E42" s="25"/>
      <c r="F42" s="15"/>
      <c r="G42" s="16"/>
      <c r="H42" s="80" t="str">
        <f t="shared" si="0"/>
        <v/>
      </c>
      <c r="I42" s="80"/>
      <c r="J42" s="44" t="str">
        <f>IF(H42="","",VLOOKUP(H42,Altersbasis!$A$1:$B$18,2,))</f>
        <v/>
      </c>
    </row>
    <row r="43" spans="1:10" ht="15" customHeight="1">
      <c r="A43" s="28" t="s">
        <v>18</v>
      </c>
      <c r="B43" s="17"/>
      <c r="C43" s="18"/>
      <c r="D43" s="26"/>
      <c r="E43" s="25"/>
      <c r="F43" s="15"/>
      <c r="G43" s="16"/>
      <c r="H43" s="80" t="str">
        <f t="shared" si="0"/>
        <v/>
      </c>
      <c r="I43" s="80"/>
      <c r="J43" s="44" t="str">
        <f>IF(H43="","",VLOOKUP(H43,Altersbasis!$A$1:$B$18,2,))</f>
        <v/>
      </c>
    </row>
    <row r="44" spans="1:10" ht="15" customHeight="1">
      <c r="A44" s="28" t="s">
        <v>19</v>
      </c>
      <c r="B44" s="17"/>
      <c r="C44" s="18"/>
      <c r="D44" s="26"/>
      <c r="E44" s="25"/>
      <c r="F44" s="15"/>
      <c r="G44" s="16"/>
      <c r="H44" s="80" t="str">
        <f t="shared" si="0"/>
        <v/>
      </c>
      <c r="I44" s="80"/>
      <c r="J44" s="44" t="str">
        <f>IF(H44="","",VLOOKUP(H44,Altersbasis!$A$1:$B$18,2,))</f>
        <v/>
      </c>
    </row>
    <row r="45" spans="1:10" ht="15" customHeight="1">
      <c r="A45" s="28" t="s">
        <v>20</v>
      </c>
      <c r="B45" s="17"/>
      <c r="C45" s="18"/>
      <c r="D45" s="26"/>
      <c r="E45" s="25"/>
      <c r="F45" s="15"/>
      <c r="G45" s="16"/>
      <c r="H45" s="80" t="str">
        <f t="shared" si="0"/>
        <v/>
      </c>
      <c r="I45" s="80"/>
      <c r="J45" s="44" t="str">
        <f>IF(H45="","",VLOOKUP(H45,Altersbasis!$A$1:$B$18,2,))</f>
        <v/>
      </c>
    </row>
    <row r="46" spans="1:10" ht="15" customHeight="1" hidden="1">
      <c r="A46" s="88" t="s">
        <v>116</v>
      </c>
      <c r="B46" s="89"/>
      <c r="C46" s="89"/>
      <c r="D46" s="89"/>
      <c r="E46" s="89"/>
      <c r="F46" s="89"/>
      <c r="G46" s="89"/>
      <c r="H46" s="89"/>
      <c r="I46" s="89"/>
      <c r="J46" s="90"/>
    </row>
    <row r="47" spans="1:10" ht="27.75" customHeight="1" hidden="1" thickBot="1">
      <c r="A47" s="51"/>
      <c r="B47" s="52" t="s">
        <v>50</v>
      </c>
      <c r="C47" s="52" t="s">
        <v>32</v>
      </c>
      <c r="D47" s="52" t="s">
        <v>34</v>
      </c>
      <c r="E47" s="52" t="s">
        <v>35</v>
      </c>
      <c r="F47" s="52" t="s">
        <v>44</v>
      </c>
      <c r="G47" s="52"/>
      <c r="H47" s="91" t="s">
        <v>111</v>
      </c>
      <c r="I47" s="91"/>
      <c r="J47" s="53" t="s">
        <v>110</v>
      </c>
    </row>
    <row r="48" spans="1:10" ht="15" customHeight="1" hidden="1">
      <c r="A48" s="50" t="s">
        <v>1</v>
      </c>
      <c r="B48" s="29"/>
      <c r="C48" s="30"/>
      <c r="D48" s="31"/>
      <c r="E48" s="32"/>
      <c r="F48" s="48"/>
      <c r="G48" s="49"/>
      <c r="H48" s="80" t="str">
        <f>IF(F48="","",YEAR($C$15-F48)-1900)</f>
        <v/>
      </c>
      <c r="I48" s="80"/>
      <c r="J48" s="44" t="str">
        <f>IF(B48="","","TDS")</f>
        <v/>
      </c>
    </row>
    <row r="49" spans="1:10" ht="15" customHeight="1" hidden="1">
      <c r="A49" s="50" t="s">
        <v>2</v>
      </c>
      <c r="B49" s="17"/>
      <c r="C49" s="18"/>
      <c r="D49" s="26"/>
      <c r="E49" s="25"/>
      <c r="F49" s="15"/>
      <c r="G49" s="16"/>
      <c r="H49" s="80" t="str">
        <f>IF(F49="","",YEAR($C$15-F49)-1900)</f>
        <v/>
      </c>
      <c r="I49" s="80"/>
      <c r="J49" s="44" t="str">
        <f>IF(B49="","","TDS")</f>
        <v/>
      </c>
    </row>
    <row r="50" spans="1:10" ht="15" customHeight="1" hidden="1">
      <c r="A50" s="50" t="s">
        <v>3</v>
      </c>
      <c r="B50" s="17"/>
      <c r="C50" s="18"/>
      <c r="D50" s="26"/>
      <c r="E50" s="25"/>
      <c r="F50" s="15"/>
      <c r="G50" s="16"/>
      <c r="H50" s="80" t="str">
        <f aca="true" t="shared" si="1" ref="H50:H57">IF(F50="","",YEAR($C$15-F50)-1900)</f>
        <v/>
      </c>
      <c r="I50" s="80"/>
      <c r="J50" s="44" t="str">
        <f aca="true" t="shared" si="2" ref="J50:J57">IF(B50="","","TDS")</f>
        <v/>
      </c>
    </row>
    <row r="51" spans="1:10" ht="15" customHeight="1" hidden="1">
      <c r="A51" s="50" t="s">
        <v>4</v>
      </c>
      <c r="B51" s="17"/>
      <c r="C51" s="18"/>
      <c r="D51" s="26"/>
      <c r="E51" s="25"/>
      <c r="F51" s="15"/>
      <c r="G51" s="16"/>
      <c r="H51" s="80" t="str">
        <f t="shared" si="1"/>
        <v/>
      </c>
      <c r="I51" s="80"/>
      <c r="J51" s="44" t="str">
        <f t="shared" si="2"/>
        <v/>
      </c>
    </row>
    <row r="52" spans="1:10" ht="15" customHeight="1" hidden="1">
      <c r="A52" s="50" t="s">
        <v>5</v>
      </c>
      <c r="B52" s="17"/>
      <c r="C52" s="18"/>
      <c r="D52" s="26"/>
      <c r="E52" s="25"/>
      <c r="F52" s="15"/>
      <c r="G52" s="16"/>
      <c r="H52" s="80" t="str">
        <f t="shared" si="1"/>
        <v/>
      </c>
      <c r="I52" s="80"/>
      <c r="J52" s="44" t="str">
        <f t="shared" si="2"/>
        <v/>
      </c>
    </row>
    <row r="53" spans="1:10" ht="15" customHeight="1" hidden="1">
      <c r="A53" s="50" t="s">
        <v>6</v>
      </c>
      <c r="B53" s="17"/>
      <c r="C53" s="18"/>
      <c r="D53" s="26"/>
      <c r="E53" s="25"/>
      <c r="F53" s="15"/>
      <c r="G53" s="16"/>
      <c r="H53" s="80" t="str">
        <f t="shared" si="1"/>
        <v/>
      </c>
      <c r="I53" s="80"/>
      <c r="J53" s="44" t="str">
        <f t="shared" si="2"/>
        <v/>
      </c>
    </row>
    <row r="54" spans="1:10" ht="15" customHeight="1" hidden="1">
      <c r="A54" s="50" t="s">
        <v>7</v>
      </c>
      <c r="B54" s="17"/>
      <c r="C54" s="18"/>
      <c r="D54" s="26"/>
      <c r="E54" s="25"/>
      <c r="F54" s="15"/>
      <c r="G54" s="16"/>
      <c r="H54" s="80" t="str">
        <f t="shared" si="1"/>
        <v/>
      </c>
      <c r="I54" s="80"/>
      <c r="J54" s="44" t="str">
        <f t="shared" si="2"/>
        <v/>
      </c>
    </row>
    <row r="55" spans="1:10" ht="15" customHeight="1" hidden="1">
      <c r="A55" s="50" t="s">
        <v>8</v>
      </c>
      <c r="B55" s="17"/>
      <c r="C55" s="18"/>
      <c r="D55" s="26"/>
      <c r="E55" s="25"/>
      <c r="F55" s="15"/>
      <c r="G55" s="16"/>
      <c r="H55" s="80" t="str">
        <f t="shared" si="1"/>
        <v/>
      </c>
      <c r="I55" s="80"/>
      <c r="J55" s="44" t="str">
        <f t="shared" si="2"/>
        <v/>
      </c>
    </row>
    <row r="56" spans="1:10" ht="15" customHeight="1" hidden="1">
      <c r="A56" s="50" t="s">
        <v>9</v>
      </c>
      <c r="B56" s="17"/>
      <c r="C56" s="18"/>
      <c r="D56" s="26"/>
      <c r="E56" s="25"/>
      <c r="F56" s="15"/>
      <c r="G56" s="16"/>
      <c r="H56" s="80" t="str">
        <f t="shared" si="1"/>
        <v/>
      </c>
      <c r="I56" s="80"/>
      <c r="J56" s="44" t="str">
        <f t="shared" si="2"/>
        <v/>
      </c>
    </row>
    <row r="57" spans="1:10" ht="15" customHeight="1" hidden="1">
      <c r="A57" s="50" t="s">
        <v>10</v>
      </c>
      <c r="B57" s="17"/>
      <c r="C57" s="18"/>
      <c r="D57" s="26"/>
      <c r="E57" s="25"/>
      <c r="F57" s="15"/>
      <c r="G57" s="16"/>
      <c r="H57" s="80" t="str">
        <f t="shared" si="1"/>
        <v/>
      </c>
      <c r="I57" s="80"/>
      <c r="J57" s="44" t="str">
        <f t="shared" si="2"/>
        <v/>
      </c>
    </row>
    <row r="58" spans="1:10" ht="12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.75">
      <c r="A60" s="43" t="s">
        <v>163</v>
      </c>
      <c r="E60" s="81"/>
      <c r="F60" s="82"/>
      <c r="G60" s="82"/>
      <c r="H60" s="82"/>
      <c r="I60" s="82"/>
      <c r="J60" s="83"/>
    </row>
    <row r="62" spans="1:10" ht="15.75">
      <c r="A62" s="12" t="s">
        <v>30</v>
      </c>
      <c r="E62" s="77"/>
      <c r="F62" s="78"/>
      <c r="G62" s="78"/>
      <c r="H62" s="78"/>
      <c r="I62" s="78"/>
      <c r="J62" s="79"/>
    </row>
    <row r="64" spans="1:10" ht="15.75">
      <c r="A64" s="12" t="s">
        <v>31</v>
      </c>
      <c r="E64" s="81"/>
      <c r="F64" s="82"/>
      <c r="G64" s="82"/>
      <c r="H64" s="82"/>
      <c r="I64" s="82"/>
      <c r="J64" s="83"/>
    </row>
    <row r="66" spans="1:10" ht="15.75">
      <c r="A66" s="43" t="s">
        <v>164</v>
      </c>
      <c r="E66" s="74"/>
      <c r="F66" s="75"/>
      <c r="G66" s="75"/>
      <c r="H66" s="75"/>
      <c r="I66" s="75"/>
      <c r="J66" s="76"/>
    </row>
    <row r="67" ht="15.75">
      <c r="A67" s="43"/>
    </row>
  </sheetData>
  <sheetProtection algorithmName="SHA-512" hashValue="MbIF8TKoESAafBrg9Di+qDOnHORx9bSzUFvXPUME1j2awMShP2DUrWDsCuMyDdGOrYKKuNjZftMDjXP5RwtAtQ==" saltValue="Xsm+09/J2kXAsDsnxdaVBQ==" spinCount="100000" sheet="1" objects="1" scenarios="1"/>
  <mergeCells count="38">
    <mergeCell ref="E60:J60"/>
    <mergeCell ref="H56:I56"/>
    <mergeCell ref="H53:I53"/>
    <mergeCell ref="H54:I54"/>
    <mergeCell ref="H55:I55"/>
    <mergeCell ref="H51:I51"/>
    <mergeCell ref="A46:J46"/>
    <mergeCell ref="H47:I47"/>
    <mergeCell ref="H48:I48"/>
    <mergeCell ref="H49:I49"/>
    <mergeCell ref="H50:I50"/>
    <mergeCell ref="A7:J7"/>
    <mergeCell ref="C21:F21"/>
    <mergeCell ref="H30:I30"/>
    <mergeCell ref="H38:I38"/>
    <mergeCell ref="H42:I42"/>
    <mergeCell ref="H28:I28"/>
    <mergeCell ref="H26:I26"/>
    <mergeCell ref="H27:I27"/>
    <mergeCell ref="H31:I31"/>
    <mergeCell ref="H32:I32"/>
    <mergeCell ref="H29:I29"/>
    <mergeCell ref="H33:I33"/>
    <mergeCell ref="H43:I43"/>
    <mergeCell ref="H44:I44"/>
    <mergeCell ref="H45:I45"/>
    <mergeCell ref="E66:J66"/>
    <mergeCell ref="E62:J62"/>
    <mergeCell ref="H34:I34"/>
    <mergeCell ref="H35:I35"/>
    <mergeCell ref="H36:I36"/>
    <mergeCell ref="H37:I37"/>
    <mergeCell ref="H39:I39"/>
    <mergeCell ref="H40:I40"/>
    <mergeCell ref="H41:I41"/>
    <mergeCell ref="E64:J64"/>
    <mergeCell ref="H57:I57"/>
    <mergeCell ref="H52:I52"/>
  </mergeCells>
  <hyperlinks>
    <hyperlink ref="C17" r:id="rId1" display="mailto:Jugend@hsqv,de"/>
  </hyperlinks>
  <printOptions/>
  <pageMargins left="0.4724409448818898" right="0.3937007874015748" top="0.1968503937007874" bottom="0.1968503937007874" header="0.11811023622047245" footer="0.11811023622047245"/>
  <pageSetup fitToHeight="1" fitToWidth="1" horizontalDpi="600" verticalDpi="600" orientation="portrait" paperSize="9" scale="84" r:id="rId6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B7" sqref="B7"/>
    </sheetView>
  </sheetViews>
  <sheetFormatPr defaultColWidth="9.140625" defaultRowHeight="12.75" customHeight="1"/>
  <cols>
    <col min="1" max="1" width="9.140625" style="57" customWidth="1"/>
    <col min="2" max="2" width="39.8515625" style="57" customWidth="1"/>
    <col min="3" max="3" width="14.00390625" style="57" customWidth="1"/>
    <col min="4" max="4" width="9.00390625" style="57" customWidth="1"/>
    <col min="5" max="16384" width="9.140625" style="57" customWidth="1"/>
  </cols>
  <sheetData>
    <row r="1" spans="1:4" ht="15">
      <c r="A1" s="56" t="s">
        <v>119</v>
      </c>
      <c r="B1" s="56" t="s">
        <v>52</v>
      </c>
      <c r="C1" s="56" t="s">
        <v>120</v>
      </c>
      <c r="D1" s="56" t="s">
        <v>58</v>
      </c>
    </row>
    <row r="2" spans="1:4" ht="15">
      <c r="A2" s="59">
        <v>1</v>
      </c>
      <c r="B2" s="59" t="s">
        <v>153</v>
      </c>
      <c r="C2" s="59"/>
      <c r="D2" s="59"/>
    </row>
    <row r="3" spans="1:4" ht="12.75">
      <c r="A3" s="58">
        <v>2</v>
      </c>
      <c r="B3" s="58" t="s">
        <v>90</v>
      </c>
      <c r="C3" s="57" t="s">
        <v>122</v>
      </c>
      <c r="D3" s="57" t="s">
        <v>122</v>
      </c>
    </row>
    <row r="4" spans="1:4" ht="12.75">
      <c r="A4" s="58">
        <v>3</v>
      </c>
      <c r="B4" s="58" t="s">
        <v>126</v>
      </c>
      <c r="C4" s="57" t="s">
        <v>122</v>
      </c>
      <c r="D4" s="57" t="s">
        <v>122</v>
      </c>
    </row>
    <row r="5" spans="1:4" ht="12.75">
      <c r="A5" s="58">
        <v>4</v>
      </c>
      <c r="B5" s="57" t="s">
        <v>129</v>
      </c>
      <c r="C5" s="57" t="s">
        <v>122</v>
      </c>
      <c r="D5" s="57" t="s">
        <v>122</v>
      </c>
    </row>
    <row r="6" spans="1:4" ht="12.75">
      <c r="A6" s="58">
        <v>5</v>
      </c>
      <c r="B6" s="57" t="s">
        <v>123</v>
      </c>
      <c r="C6" s="57" t="s">
        <v>122</v>
      </c>
      <c r="D6" s="57" t="s">
        <v>122</v>
      </c>
    </row>
    <row r="7" spans="1:4" ht="12.75">
      <c r="A7" s="58">
        <v>6</v>
      </c>
      <c r="B7" s="57" t="s">
        <v>124</v>
      </c>
      <c r="C7" s="57" t="s">
        <v>122</v>
      </c>
      <c r="D7" s="57" t="s">
        <v>122</v>
      </c>
    </row>
    <row r="8" spans="1:4" ht="12.75">
      <c r="A8" s="58">
        <v>7</v>
      </c>
      <c r="B8" s="57" t="s">
        <v>95</v>
      </c>
      <c r="C8" s="57" t="s">
        <v>122</v>
      </c>
      <c r="D8" s="57" t="s">
        <v>122</v>
      </c>
    </row>
    <row r="9" spans="1:4" ht="12.75">
      <c r="A9" s="58">
        <v>8</v>
      </c>
      <c r="B9" s="57" t="s">
        <v>131</v>
      </c>
      <c r="C9" s="57" t="s">
        <v>122</v>
      </c>
      <c r="D9" s="57" t="s">
        <v>122</v>
      </c>
    </row>
    <row r="10" spans="1:4" ht="12.75">
      <c r="A10" s="58">
        <v>9</v>
      </c>
      <c r="B10" s="58" t="s">
        <v>140</v>
      </c>
      <c r="C10" s="57" t="s">
        <v>122</v>
      </c>
      <c r="D10" s="57" t="s">
        <v>122</v>
      </c>
    </row>
    <row r="11" spans="1:4" ht="12.75">
      <c r="A11" s="58">
        <v>10</v>
      </c>
      <c r="B11" s="57" t="s">
        <v>93</v>
      </c>
      <c r="C11" s="57" t="s">
        <v>122</v>
      </c>
      <c r="D11" s="57" t="s">
        <v>122</v>
      </c>
    </row>
    <row r="12" spans="1:4" ht="12.75">
      <c r="A12" s="58">
        <v>11</v>
      </c>
      <c r="B12" s="57" t="s">
        <v>130</v>
      </c>
      <c r="C12" s="57" t="s">
        <v>122</v>
      </c>
      <c r="D12" s="57" t="s">
        <v>122</v>
      </c>
    </row>
    <row r="13" spans="1:4" ht="12.75">
      <c r="A13" s="58">
        <v>12</v>
      </c>
      <c r="B13" s="57" t="s">
        <v>121</v>
      </c>
      <c r="C13" s="57" t="s">
        <v>122</v>
      </c>
      <c r="D13" s="57" t="s">
        <v>122</v>
      </c>
    </row>
    <row r="14" spans="1:4" ht="12.75">
      <c r="A14" s="58">
        <v>13</v>
      </c>
      <c r="B14" s="57" t="s">
        <v>135</v>
      </c>
      <c r="C14" s="57" t="s">
        <v>122</v>
      </c>
      <c r="D14" s="57" t="s">
        <v>122</v>
      </c>
    </row>
    <row r="15" spans="1:4" ht="12.75">
      <c r="A15" s="58">
        <v>14</v>
      </c>
      <c r="B15" s="57" t="s">
        <v>118</v>
      </c>
      <c r="C15" s="72">
        <v>42490</v>
      </c>
      <c r="D15" s="57" t="s">
        <v>122</v>
      </c>
    </row>
    <row r="16" spans="1:4" ht="12.75">
      <c r="A16" s="58">
        <v>15</v>
      </c>
      <c r="B16" s="57" t="s">
        <v>81</v>
      </c>
      <c r="C16" s="58" t="s">
        <v>122</v>
      </c>
      <c r="D16" s="58" t="s">
        <v>122</v>
      </c>
    </row>
    <row r="17" spans="1:4" ht="12.75">
      <c r="A17" s="58">
        <v>16</v>
      </c>
      <c r="B17" s="57" t="s">
        <v>128</v>
      </c>
      <c r="C17" s="57" t="s">
        <v>122</v>
      </c>
      <c r="D17" s="57" t="s">
        <v>122</v>
      </c>
    </row>
    <row r="18" spans="1:4" ht="12.75">
      <c r="A18" s="58">
        <v>17</v>
      </c>
      <c r="B18" s="57" t="s">
        <v>136</v>
      </c>
      <c r="C18" s="57" t="s">
        <v>137</v>
      </c>
      <c r="D18" s="57" t="s">
        <v>137</v>
      </c>
    </row>
    <row r="19" spans="1:4" ht="12.75">
      <c r="A19" s="58">
        <v>18</v>
      </c>
      <c r="B19" s="57" t="s">
        <v>125</v>
      </c>
      <c r="C19" s="57" t="str">
        <f>Einstellungen!B5</f>
        <v>Freitag, 17. März 2017</v>
      </c>
      <c r="D19" s="57" t="s">
        <v>122</v>
      </c>
    </row>
    <row r="20" spans="1:4" ht="12.75">
      <c r="A20" s="58">
        <v>19</v>
      </c>
      <c r="B20" s="57" t="s">
        <v>139</v>
      </c>
      <c r="C20" s="57" t="s">
        <v>122</v>
      </c>
      <c r="D20" s="57" t="s">
        <v>122</v>
      </c>
    </row>
    <row r="21" spans="1:4" ht="12.75">
      <c r="A21" s="58">
        <v>20</v>
      </c>
      <c r="B21" s="57" t="s">
        <v>132</v>
      </c>
      <c r="C21" s="57" t="s">
        <v>122</v>
      </c>
      <c r="D21" s="57" t="s">
        <v>122</v>
      </c>
    </row>
    <row r="22" spans="1:4" ht="12.75">
      <c r="A22" s="58">
        <v>21</v>
      </c>
      <c r="B22" s="57" t="s">
        <v>65</v>
      </c>
      <c r="C22" s="57" t="s">
        <v>122</v>
      </c>
      <c r="D22" s="57" t="s">
        <v>122</v>
      </c>
    </row>
    <row r="23" spans="1:4" ht="12.75">
      <c r="A23" s="58">
        <v>22</v>
      </c>
      <c r="B23" s="57" t="s">
        <v>134</v>
      </c>
      <c r="C23" s="57" t="s">
        <v>122</v>
      </c>
      <c r="D23" s="57" t="s">
        <v>122</v>
      </c>
    </row>
    <row r="24" spans="1:4" ht="12.75">
      <c r="A24" s="58">
        <v>23</v>
      </c>
      <c r="B24" s="57" t="s">
        <v>133</v>
      </c>
      <c r="C24" s="57" t="s">
        <v>122</v>
      </c>
      <c r="D24" s="57" t="s">
        <v>122</v>
      </c>
    </row>
    <row r="25" spans="1:4" ht="12.75">
      <c r="A25" s="58">
        <v>24</v>
      </c>
      <c r="B25" s="57" t="s">
        <v>127</v>
      </c>
      <c r="C25" s="57" t="s">
        <v>122</v>
      </c>
      <c r="D25" s="57" t="s">
        <v>122</v>
      </c>
    </row>
    <row r="26" spans="1:4" ht="12.75">
      <c r="A26" s="58">
        <v>25</v>
      </c>
      <c r="B26" s="57" t="s">
        <v>138</v>
      </c>
      <c r="C26" s="57" t="s">
        <v>122</v>
      </c>
      <c r="D26" s="57" t="s">
        <v>122</v>
      </c>
    </row>
  </sheetData>
  <printOptions/>
  <pageMargins left="0.7" right="0.7" top="0.75" bottom="0.75" header="0.5" footer="0.5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8"/>
  <sheetViews>
    <sheetView workbookViewId="0" topLeftCell="A1">
      <selection activeCell="C21" sqref="C21"/>
    </sheetView>
  </sheetViews>
  <sheetFormatPr defaultColWidth="11.421875" defaultRowHeight="12.75"/>
  <sheetData>
    <row r="1" spans="1:2" ht="12.75">
      <c r="A1">
        <v>1</v>
      </c>
      <c r="B1" t="s">
        <v>25</v>
      </c>
    </row>
    <row r="2" spans="1:2" ht="12.75">
      <c r="A2">
        <v>2</v>
      </c>
      <c r="B2" t="s">
        <v>25</v>
      </c>
    </row>
    <row r="3" spans="1:2" ht="12.75">
      <c r="A3">
        <v>3</v>
      </c>
      <c r="B3" t="s">
        <v>25</v>
      </c>
    </row>
    <row r="4" spans="1:2" ht="12.75">
      <c r="A4">
        <v>4</v>
      </c>
      <c r="B4" t="s">
        <v>25</v>
      </c>
    </row>
    <row r="5" spans="1:2" ht="12.75">
      <c r="A5">
        <v>5</v>
      </c>
      <c r="B5" t="s">
        <v>25</v>
      </c>
    </row>
    <row r="6" spans="1:2" ht="12.75">
      <c r="A6">
        <v>6</v>
      </c>
      <c r="B6" t="s">
        <v>25</v>
      </c>
    </row>
    <row r="7" spans="1:2" ht="12.75">
      <c r="A7">
        <v>7</v>
      </c>
      <c r="B7" t="s">
        <v>25</v>
      </c>
    </row>
    <row r="8" spans="1:2" ht="12.75">
      <c r="A8">
        <v>8</v>
      </c>
      <c r="B8" t="s">
        <v>25</v>
      </c>
    </row>
    <row r="9" spans="1:2" ht="12.75">
      <c r="A9">
        <v>9</v>
      </c>
      <c r="B9" t="s">
        <v>25</v>
      </c>
    </row>
    <row r="10" spans="1:2" ht="12.75">
      <c r="A10">
        <v>10</v>
      </c>
      <c r="B10" t="s">
        <v>25</v>
      </c>
    </row>
    <row r="11" spans="1:2" ht="12.75">
      <c r="A11">
        <v>11</v>
      </c>
      <c r="B11" t="s">
        <v>26</v>
      </c>
    </row>
    <row r="12" spans="1:2" ht="12.75">
      <c r="A12">
        <v>12</v>
      </c>
      <c r="B12" t="s">
        <v>26</v>
      </c>
    </row>
    <row r="13" spans="1:2" ht="12.75">
      <c r="A13">
        <v>13</v>
      </c>
      <c r="B13" t="s">
        <v>27</v>
      </c>
    </row>
    <row r="14" spans="1:2" ht="12.75">
      <c r="A14">
        <v>14</v>
      </c>
      <c r="B14" t="s">
        <v>27</v>
      </c>
    </row>
    <row r="15" spans="1:3" ht="12.75">
      <c r="A15">
        <v>15</v>
      </c>
      <c r="B15" t="s">
        <v>28</v>
      </c>
      <c r="C15" s="45"/>
    </row>
    <row r="16" spans="1:2" ht="12.75">
      <c r="A16">
        <v>16</v>
      </c>
      <c r="B16" t="s">
        <v>28</v>
      </c>
    </row>
    <row r="17" spans="1:2" ht="12.75">
      <c r="A17">
        <v>17</v>
      </c>
      <c r="B17" t="s">
        <v>29</v>
      </c>
    </row>
    <row r="18" spans="1:2" ht="12.75">
      <c r="A18">
        <v>18</v>
      </c>
      <c r="B18" t="s">
        <v>29</v>
      </c>
    </row>
  </sheetData>
  <sheetProtection algorithmName="SHA-512" hashValue="HIxAQ1fBiCG/2l/cbLQihQUSB+vJ5ZhtU8ZRFk/54Uj0Wl2Z8cRwNfC5OWXR5Gxb5VQCI88pL1NRckr8rgdmcA==" saltValue="h7ChsG2ZAcb+Oep9MXlFdg==" spinCount="10000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97"/>
  <sheetViews>
    <sheetView workbookViewId="0" topLeftCell="A1">
      <selection activeCell="B19" sqref="B19"/>
    </sheetView>
  </sheetViews>
  <sheetFormatPr defaultColWidth="11.421875" defaultRowHeight="12.75"/>
  <cols>
    <col min="6" max="6" width="29.00390625" style="0" customWidth="1"/>
    <col min="8" max="8" width="12.421875" style="0" bestFit="1" customWidth="1"/>
    <col min="9" max="9" width="13.421875" style="0" bestFit="1" customWidth="1"/>
    <col min="10" max="10" width="12.421875" style="0" bestFit="1" customWidth="1"/>
    <col min="11" max="11" width="14.57421875" style="0" bestFit="1" customWidth="1"/>
  </cols>
  <sheetData>
    <row r="1" spans="1:11" ht="12.75">
      <c r="A1" t="s">
        <v>48</v>
      </c>
      <c r="B1" t="s">
        <v>49</v>
      </c>
      <c r="C1" t="s">
        <v>50</v>
      </c>
      <c r="D1" t="s">
        <v>51</v>
      </c>
      <c r="E1" t="s">
        <v>35</v>
      </c>
      <c r="F1" t="s">
        <v>52</v>
      </c>
      <c r="G1" t="s">
        <v>44</v>
      </c>
      <c r="H1" t="s">
        <v>53</v>
      </c>
      <c r="I1" s="60" t="s">
        <v>148</v>
      </c>
      <c r="J1" s="60" t="s">
        <v>146</v>
      </c>
      <c r="K1" s="60" t="s">
        <v>147</v>
      </c>
    </row>
    <row r="2" spans="1:11" ht="12.75">
      <c r="A2">
        <f>IF(HSQVJugendrangliste!G26="","",HSQVJugendrangliste!G26)</f>
        <v>413</v>
      </c>
      <c r="B2" t="str">
        <f>IF(HSQVJugendrangliste!C26="","",HSQVJugendrangliste!C26)</f>
        <v>Mustermann</v>
      </c>
      <c r="C2" t="str">
        <f>IF(HSQVJugendrangliste!B26="","",HSQVJugendrangliste!B26)</f>
        <v>Laura</v>
      </c>
      <c r="D2" t="str">
        <f>IF(HSQVJugendrangliste!D26="d","Germany","")</f>
        <v>Germany</v>
      </c>
      <c r="E2" t="str">
        <f>IF(HSQVJugendrangliste!E26="","",IF(HSQVJugendrangliste!E26="m","Mann","Frau"))</f>
        <v>Mann</v>
      </c>
      <c r="F2" t="e">
        <f>IF(HSQVJugendrangliste!B26="","",VLOOKUP(HSQVJugendrangliste!$C$21,Vereine!$A$3:$B$26,2,))</f>
        <v>#N/A</v>
      </c>
      <c r="G2" s="45">
        <f>IF(HSQVJugendrangliste!F26="","",HSQVJugendrangliste!F26)</f>
        <v>37778</v>
      </c>
      <c r="H2" t="str">
        <f>IF(E2="","","Meldungen")</f>
        <v>Meldungen</v>
      </c>
      <c r="I2" t="e">
        <f>IF(A2="","",IF(E2="mann",VLOOKUP(A2,RanglisteJungen!$D:$J,7,),VLOOKUP(A2,RanglisteMädchen!$D:$J,7,)))</f>
        <v>#N/A</v>
      </c>
      <c r="J2" t="str">
        <f>IF(E2="","",IF(E2="mann","Jungen "&amp;HSQVJugendrangliste!J26,"Mädchen "&amp;HSQVJugendrangliste!J26))</f>
        <v>Jungen U15</v>
      </c>
      <c r="K2" t="str">
        <f>IF(E2="","",IF(E2="mann","Jungen","Mädchen"))</f>
        <v>Jungen</v>
      </c>
    </row>
    <row r="3" spans="1:11" ht="12.75">
      <c r="A3">
        <f>IF(HSQVJugendrangliste!G27="","",HSQVJugendrangliste!G27)</f>
        <v>632</v>
      </c>
      <c r="B3" t="str">
        <f>IF(HSQVJugendrangliste!C27="","",HSQVJugendrangliste!C27)</f>
        <v>Mustermann</v>
      </c>
      <c r="C3" t="str">
        <f>IF(HSQVJugendrangliste!B27="","",HSQVJugendrangliste!B27)</f>
        <v>Max</v>
      </c>
      <c r="D3" t="str">
        <f>IF(HSQVJugendrangliste!D27="d","Germany","")</f>
        <v>Germany</v>
      </c>
      <c r="E3" t="str">
        <f>IF(HSQVJugendrangliste!E27="","",IF(HSQVJugendrangliste!E27="m","Mann","Frau"))</f>
        <v>Frau</v>
      </c>
      <c r="F3" t="e">
        <f>IF(HSQVJugendrangliste!B27="","",VLOOKUP(HSQVJugendrangliste!$C$21,Vereine!$A$3:$B$26,2,))</f>
        <v>#N/A</v>
      </c>
      <c r="G3" s="45">
        <f>IF(HSQVJugendrangliste!F27="","",HSQVJugendrangliste!F27)</f>
        <v>38580</v>
      </c>
      <c r="H3" t="str">
        <f aca="true" t="shared" si="0" ref="H3:H55">IF(E3="","","Meldungen")</f>
        <v>Meldungen</v>
      </c>
      <c r="I3">
        <f>IF(A3="","",IF(E3="mann",VLOOKUP(A3,RanglisteJungen!$D:$J,7,),VLOOKUP(A3,RanglisteMädchen!$D:$J,7,)))</f>
        <v>2910</v>
      </c>
      <c r="J3" t="str">
        <f>IF(E3="","",IF(E3="mann","Jungen "&amp;HSQVJugendrangliste!J27,"Mädchen "&amp;HSQVJugendrangliste!J27))</f>
        <v>Mädchen U13</v>
      </c>
      <c r="K3" t="str">
        <f aca="true" t="shared" si="1" ref="K3:K22">IF(E3="","",IF(E3="mann","Jungen","Mädchen"))</f>
        <v>Mädchen</v>
      </c>
    </row>
    <row r="4" spans="1:11" ht="12.75">
      <c r="A4" t="str">
        <f>IF(HSQVJugendrangliste!G28="","",HSQVJugendrangliste!G28)</f>
        <v/>
      </c>
      <c r="B4" t="str">
        <f>IF(HSQVJugendrangliste!C28="","",HSQVJugendrangliste!C28)</f>
        <v/>
      </c>
      <c r="C4" t="str">
        <f>IF(HSQVJugendrangliste!B28="","",HSQVJugendrangliste!B28)</f>
        <v/>
      </c>
      <c r="D4" t="str">
        <f>IF(HSQVJugendrangliste!D28="d","Germany","")</f>
        <v/>
      </c>
      <c r="E4" t="str">
        <f>IF(HSQVJugendrangliste!E28="","",IF(HSQVJugendrangliste!E28="m","Mann","Frau"))</f>
        <v/>
      </c>
      <c r="F4" t="str">
        <f>IF(HSQVJugendrangliste!B28="","",VLOOKUP(HSQVJugendrangliste!$C$21,Vereine!$A$3:$B$26,2,))</f>
        <v/>
      </c>
      <c r="G4" s="45" t="str">
        <f>IF(HSQVJugendrangliste!F28="","",HSQVJugendrangliste!F28)</f>
        <v/>
      </c>
      <c r="H4" t="str">
        <f t="shared" si="0"/>
        <v/>
      </c>
      <c r="I4" t="str">
        <f>IF(A4="","",IF(E4="mann",VLOOKUP(A4,RanglisteJungen!$D:$J,7,),VLOOKUP(A4,RanglisteMädchen!$D:$J,7,)))</f>
        <v/>
      </c>
      <c r="J4" t="str">
        <f>IF(E4="","",IF(E4="mann","Jungen "&amp;HSQVJugendrangliste!J28,"Mädchen "&amp;HSQVJugendrangliste!J28))</f>
        <v/>
      </c>
      <c r="K4" t="str">
        <f t="shared" si="1"/>
        <v/>
      </c>
    </row>
    <row r="5" spans="1:11" ht="12.75">
      <c r="A5" t="str">
        <f>IF(HSQVJugendrangliste!G29="","",HSQVJugendrangliste!G29)</f>
        <v/>
      </c>
      <c r="B5" t="str">
        <f>IF(HSQVJugendrangliste!C29="","",HSQVJugendrangliste!C29)</f>
        <v/>
      </c>
      <c r="C5" t="str">
        <f>IF(HSQVJugendrangliste!B29="","",HSQVJugendrangliste!B29)</f>
        <v/>
      </c>
      <c r="D5" t="str">
        <f>IF(HSQVJugendrangliste!D29="d","Germany","")</f>
        <v/>
      </c>
      <c r="E5" t="str">
        <f>IF(HSQVJugendrangliste!E29="","",IF(HSQVJugendrangliste!E29="m","Mann","Frau"))</f>
        <v/>
      </c>
      <c r="F5" t="str">
        <f>IF(HSQVJugendrangliste!B29="","",VLOOKUP(HSQVJugendrangliste!$C$21,Vereine!$A$3:$B$26,2,))</f>
        <v/>
      </c>
      <c r="G5" s="45" t="str">
        <f>IF(HSQVJugendrangliste!F29="","",HSQVJugendrangliste!F29)</f>
        <v/>
      </c>
      <c r="H5" t="str">
        <f t="shared" si="0"/>
        <v/>
      </c>
      <c r="I5" t="str">
        <f>IF(A5="","",IF(E5="mann",VLOOKUP(A5,RanglisteJungen!$D:$J,7,),VLOOKUP(A5,RanglisteMädchen!$D:$J,7,)))</f>
        <v/>
      </c>
      <c r="J5" t="str">
        <f>IF(E5="","",IF(E5="mann","Jungen "&amp;HSQVJugendrangliste!J29,"Mädchen "&amp;HSQVJugendrangliste!J29))</f>
        <v/>
      </c>
      <c r="K5" t="str">
        <f t="shared" si="1"/>
        <v/>
      </c>
    </row>
    <row r="6" spans="1:11" ht="12.75">
      <c r="A6" t="str">
        <f>IF(HSQVJugendrangliste!G30="","",HSQVJugendrangliste!G30)</f>
        <v/>
      </c>
      <c r="B6" t="str">
        <f>IF(HSQVJugendrangliste!C30="","",HSQVJugendrangliste!C30)</f>
        <v/>
      </c>
      <c r="C6" t="str">
        <f>IF(HSQVJugendrangliste!B30="","",HSQVJugendrangliste!B30)</f>
        <v/>
      </c>
      <c r="D6" t="str">
        <f>IF(HSQVJugendrangliste!D30="d","Germany","")</f>
        <v/>
      </c>
      <c r="E6" t="str">
        <f>IF(HSQVJugendrangliste!E30="","",IF(HSQVJugendrangliste!E30="m","Mann","Frau"))</f>
        <v/>
      </c>
      <c r="F6" t="str">
        <f>IF(HSQVJugendrangliste!B30="","",VLOOKUP(HSQVJugendrangliste!$C$21,Vereine!$A$3:$B$26,2,))</f>
        <v/>
      </c>
      <c r="G6" s="45" t="str">
        <f>IF(HSQVJugendrangliste!F30="","",HSQVJugendrangliste!F30)</f>
        <v/>
      </c>
      <c r="H6" t="str">
        <f t="shared" si="0"/>
        <v/>
      </c>
      <c r="I6" t="str">
        <f>IF(A6="","",IF(E6="mann",VLOOKUP(A6,RanglisteJungen!$D:$J,7,),VLOOKUP(A6,RanglisteMädchen!$D:$J,7,)))</f>
        <v/>
      </c>
      <c r="J6" t="str">
        <f>IF(E6="","",IF(E6="mann","Jungen "&amp;HSQVJugendrangliste!J30,"Mädchen "&amp;HSQVJugendrangliste!J30))</f>
        <v/>
      </c>
      <c r="K6" t="str">
        <f t="shared" si="1"/>
        <v/>
      </c>
    </row>
    <row r="7" spans="1:11" ht="12.75">
      <c r="A7" t="str">
        <f>IF(HSQVJugendrangliste!G31="","",HSQVJugendrangliste!G31)</f>
        <v/>
      </c>
      <c r="B7" t="str">
        <f>IF(HSQVJugendrangliste!C31="","",HSQVJugendrangliste!C31)</f>
        <v/>
      </c>
      <c r="C7" t="str">
        <f>IF(HSQVJugendrangliste!B31="","",HSQVJugendrangliste!B31)</f>
        <v/>
      </c>
      <c r="D7" t="str">
        <f>IF(HSQVJugendrangliste!D31="d","Germany","")</f>
        <v/>
      </c>
      <c r="E7" t="str">
        <f>IF(HSQVJugendrangliste!E31="","",IF(HSQVJugendrangliste!E31="m","Mann","Frau"))</f>
        <v/>
      </c>
      <c r="F7" t="str">
        <f>IF(HSQVJugendrangliste!B31="","",VLOOKUP(HSQVJugendrangliste!$C$21,Vereine!$A$3:$B$26,2,))</f>
        <v/>
      </c>
      <c r="G7" s="45" t="str">
        <f>IF(HSQVJugendrangliste!F31="","",HSQVJugendrangliste!F31)</f>
        <v/>
      </c>
      <c r="H7" t="str">
        <f t="shared" si="0"/>
        <v/>
      </c>
      <c r="I7" t="str">
        <f>IF(A7="","",IF(E7="mann",VLOOKUP(A7,RanglisteJungen!$D:$J,7,),VLOOKUP(A7,RanglisteMädchen!$D:$J,7,)))</f>
        <v/>
      </c>
      <c r="J7" t="str">
        <f>IF(E7="","",IF(E7="mann","Jungen "&amp;HSQVJugendrangliste!J31,"Mädchen "&amp;HSQVJugendrangliste!J31))</f>
        <v/>
      </c>
      <c r="K7" t="str">
        <f t="shared" si="1"/>
        <v/>
      </c>
    </row>
    <row r="8" spans="1:11" ht="12.75">
      <c r="A8" t="str">
        <f>IF(HSQVJugendrangliste!G32="","",HSQVJugendrangliste!G32)</f>
        <v/>
      </c>
      <c r="B8" t="str">
        <f>IF(HSQVJugendrangliste!C32="","",HSQVJugendrangliste!C32)</f>
        <v/>
      </c>
      <c r="C8" t="str">
        <f>IF(HSQVJugendrangliste!B32="","",HSQVJugendrangliste!B32)</f>
        <v/>
      </c>
      <c r="D8" t="str">
        <f>IF(HSQVJugendrangliste!D32="d","Germany","")</f>
        <v/>
      </c>
      <c r="E8" t="str">
        <f>IF(HSQVJugendrangliste!E32="","",IF(HSQVJugendrangliste!E32="m","Mann","Frau"))</f>
        <v/>
      </c>
      <c r="F8" t="str">
        <f>IF(HSQVJugendrangliste!B32="","",VLOOKUP(HSQVJugendrangliste!$C$21,Vereine!$A$3:$B$26,2,))</f>
        <v/>
      </c>
      <c r="G8" s="45" t="str">
        <f>IF(HSQVJugendrangliste!F32="","",HSQVJugendrangliste!F32)</f>
        <v/>
      </c>
      <c r="H8" t="str">
        <f t="shared" si="0"/>
        <v/>
      </c>
      <c r="I8" t="str">
        <f>IF(A8="","",IF(E8="mann",VLOOKUP(A8,RanglisteJungen!$D:$J,7,),VLOOKUP(A8,RanglisteMädchen!$D:$J,7,)))</f>
        <v/>
      </c>
      <c r="J8" t="str">
        <f>IF(E8="","",IF(E8="mann","Jungen "&amp;HSQVJugendrangliste!J32,"Mädchen "&amp;HSQVJugendrangliste!J32))</f>
        <v/>
      </c>
      <c r="K8" t="str">
        <f t="shared" si="1"/>
        <v/>
      </c>
    </row>
    <row r="9" spans="1:11" ht="12.75">
      <c r="A9" t="str">
        <f>IF(HSQVJugendrangliste!G33="","",HSQVJugendrangliste!G33)</f>
        <v/>
      </c>
      <c r="B9" t="str">
        <f>IF(HSQVJugendrangliste!C33="","",HSQVJugendrangliste!C33)</f>
        <v/>
      </c>
      <c r="C9" t="str">
        <f>IF(HSQVJugendrangliste!B33="","",HSQVJugendrangliste!B33)</f>
        <v/>
      </c>
      <c r="D9" t="str">
        <f>IF(HSQVJugendrangliste!D33="d","Germany","")</f>
        <v/>
      </c>
      <c r="E9" t="str">
        <f>IF(HSQVJugendrangliste!E33="","",IF(HSQVJugendrangliste!E33="m","Mann","Frau"))</f>
        <v/>
      </c>
      <c r="F9" t="str">
        <f>IF(HSQVJugendrangliste!B33="","",VLOOKUP(HSQVJugendrangliste!$C$21,Vereine!$A$3:$B$26,2,))</f>
        <v/>
      </c>
      <c r="G9" s="45" t="str">
        <f>IF(HSQVJugendrangliste!F33="","",HSQVJugendrangliste!F33)</f>
        <v/>
      </c>
      <c r="H9" t="str">
        <f t="shared" si="0"/>
        <v/>
      </c>
      <c r="I9" t="str">
        <f>IF(A9="","",IF(E9="mann",VLOOKUP(A9,RanglisteJungen!$D:$J,7,),VLOOKUP(A9,RanglisteMädchen!$D:$J,7,)))</f>
        <v/>
      </c>
      <c r="J9" t="str">
        <f>IF(E9="","",IF(E9="mann","Jungen "&amp;HSQVJugendrangliste!J33,"Mädchen "&amp;HSQVJugendrangliste!J33))</f>
        <v/>
      </c>
      <c r="K9" t="str">
        <f t="shared" si="1"/>
        <v/>
      </c>
    </row>
    <row r="10" spans="1:11" ht="12.75">
      <c r="A10" t="str">
        <f>IF(HSQVJugendrangliste!G34="","",HSQVJugendrangliste!G34)</f>
        <v/>
      </c>
      <c r="B10" t="str">
        <f>IF(HSQVJugendrangliste!C34="","",HSQVJugendrangliste!C34)</f>
        <v/>
      </c>
      <c r="C10" t="str">
        <f>IF(HSQVJugendrangliste!B34="","",HSQVJugendrangliste!B34)</f>
        <v/>
      </c>
      <c r="D10" t="str">
        <f>IF(HSQVJugendrangliste!D34="d","Germany","")</f>
        <v/>
      </c>
      <c r="E10" t="str">
        <f>IF(HSQVJugendrangliste!E34="","",IF(HSQVJugendrangliste!E34="m","Mann","Frau"))</f>
        <v/>
      </c>
      <c r="F10" t="str">
        <f>IF(HSQVJugendrangliste!B34="","",VLOOKUP(HSQVJugendrangliste!$C$21,Vereine!$A$3:$B$26,2,))</f>
        <v/>
      </c>
      <c r="G10" s="45" t="str">
        <f>IF(HSQVJugendrangliste!F34="","",HSQVJugendrangliste!F34)</f>
        <v/>
      </c>
      <c r="H10" t="str">
        <f t="shared" si="0"/>
        <v/>
      </c>
      <c r="I10" t="str">
        <f>IF(A10="","",IF(E10="mann",VLOOKUP(A10,RanglisteJungen!$D:$J,7,),VLOOKUP(A10,RanglisteMädchen!$D:$J,7,)))</f>
        <v/>
      </c>
      <c r="J10" t="str">
        <f>IF(E10="","",IF(E10="mann","Jungen "&amp;HSQVJugendrangliste!J34,"Mädchen "&amp;HSQVJugendrangliste!J34))</f>
        <v/>
      </c>
      <c r="K10" t="str">
        <f t="shared" si="1"/>
        <v/>
      </c>
    </row>
    <row r="11" spans="1:11" ht="12.75">
      <c r="A11" t="str">
        <f>IF(HSQVJugendrangliste!G35="","",HSQVJugendrangliste!G35)</f>
        <v/>
      </c>
      <c r="B11" t="str">
        <f>IF(HSQVJugendrangliste!C35="","",HSQVJugendrangliste!C35)</f>
        <v/>
      </c>
      <c r="C11" t="str">
        <f>IF(HSQVJugendrangliste!B35="","",HSQVJugendrangliste!B35)</f>
        <v/>
      </c>
      <c r="D11" t="str">
        <f>IF(HSQVJugendrangliste!D35="d","Germany","")</f>
        <v/>
      </c>
      <c r="E11" t="str">
        <f>IF(HSQVJugendrangliste!E35="","",IF(HSQVJugendrangliste!E35="m","Mann","Frau"))</f>
        <v/>
      </c>
      <c r="F11" t="str">
        <f>IF(HSQVJugendrangliste!B35="","",VLOOKUP(HSQVJugendrangliste!$C$21,Vereine!$A$3:$B$26,2,))</f>
        <v/>
      </c>
      <c r="G11" s="45" t="str">
        <f>IF(HSQVJugendrangliste!F35="","",HSQVJugendrangliste!F35)</f>
        <v/>
      </c>
      <c r="H11" t="str">
        <f t="shared" si="0"/>
        <v/>
      </c>
      <c r="I11" t="str">
        <f>IF(A11="","",IF(E11="mann",VLOOKUP(A11,RanglisteJungen!$D:$J,7,),VLOOKUP(A11,RanglisteMädchen!$D:$J,7,)))</f>
        <v/>
      </c>
      <c r="J11" t="str">
        <f>IF(E11="","",IF(E11="mann","Jungen "&amp;HSQVJugendrangliste!J35,"Mädchen "&amp;HSQVJugendrangliste!J35))</f>
        <v/>
      </c>
      <c r="K11" t="str">
        <f t="shared" si="1"/>
        <v/>
      </c>
    </row>
    <row r="12" spans="1:11" ht="12.75">
      <c r="A12" t="str">
        <f>IF(HSQVJugendrangliste!G36="","",HSQVJugendrangliste!G36)</f>
        <v/>
      </c>
      <c r="B12" t="str">
        <f>IF(HSQVJugendrangliste!C36="","",HSQVJugendrangliste!C36)</f>
        <v/>
      </c>
      <c r="C12" t="str">
        <f>IF(HSQVJugendrangliste!B36="","",HSQVJugendrangliste!B36)</f>
        <v/>
      </c>
      <c r="D12" t="str">
        <f>IF(HSQVJugendrangliste!D36="d","Germany","")</f>
        <v/>
      </c>
      <c r="E12" t="str">
        <f>IF(HSQVJugendrangliste!E36="","",IF(HSQVJugendrangliste!E36="m","Mann","Frau"))</f>
        <v/>
      </c>
      <c r="F12" t="str">
        <f>IF(HSQVJugendrangliste!B36="","",VLOOKUP(HSQVJugendrangliste!$C$21,Vereine!$A$3:$B$26,2,))</f>
        <v/>
      </c>
      <c r="G12" s="45" t="str">
        <f>IF(HSQVJugendrangliste!F36="","",HSQVJugendrangliste!F36)</f>
        <v/>
      </c>
      <c r="H12" t="str">
        <f t="shared" si="0"/>
        <v/>
      </c>
      <c r="I12" t="str">
        <f>IF(A12="","",IF(E12="mann",VLOOKUP(A12,RanglisteJungen!$D:$J,7,),VLOOKUP(A12,RanglisteMädchen!$D:$J,7,)))</f>
        <v/>
      </c>
      <c r="J12" t="str">
        <f>IF(E12="","",IF(E12="mann","Jungen "&amp;HSQVJugendrangliste!J36,"Mädchen "&amp;HSQVJugendrangliste!J36))</f>
        <v/>
      </c>
      <c r="K12" t="str">
        <f t="shared" si="1"/>
        <v/>
      </c>
    </row>
    <row r="13" spans="1:11" ht="12.75">
      <c r="A13" t="str">
        <f>IF(HSQVJugendrangliste!G37="","",HSQVJugendrangliste!G37)</f>
        <v/>
      </c>
      <c r="B13" t="str">
        <f>IF(HSQVJugendrangliste!C37="","",HSQVJugendrangliste!C37)</f>
        <v/>
      </c>
      <c r="C13" t="str">
        <f>IF(HSQVJugendrangliste!B37="","",HSQVJugendrangliste!B37)</f>
        <v/>
      </c>
      <c r="D13" t="str">
        <f>IF(HSQVJugendrangliste!D37="d","Germany","")</f>
        <v/>
      </c>
      <c r="E13" t="str">
        <f>IF(HSQVJugendrangliste!E37="","",IF(HSQVJugendrangliste!E37="m","Mann","Frau"))</f>
        <v/>
      </c>
      <c r="F13" t="str">
        <f>IF(HSQVJugendrangliste!B37="","",VLOOKUP(HSQVJugendrangliste!$C$21,Vereine!$A$3:$B$26,2,))</f>
        <v/>
      </c>
      <c r="G13" s="45" t="str">
        <f>IF(HSQVJugendrangliste!F37="","",HSQVJugendrangliste!F37)</f>
        <v/>
      </c>
      <c r="H13" t="str">
        <f t="shared" si="0"/>
        <v/>
      </c>
      <c r="I13" t="str">
        <f>IF(A13="","",IF(E13="mann",VLOOKUP(A13,RanglisteJungen!$D:$J,7,),VLOOKUP(A13,RanglisteMädchen!$D:$J,7,)))</f>
        <v/>
      </c>
      <c r="J13" t="str">
        <f>IF(E13="","",IF(E13="mann","Jungen "&amp;HSQVJugendrangliste!J37,"Mädchen "&amp;HSQVJugendrangliste!J37))</f>
        <v/>
      </c>
      <c r="K13" t="str">
        <f t="shared" si="1"/>
        <v/>
      </c>
    </row>
    <row r="14" spans="1:11" ht="12.75">
      <c r="A14" t="str">
        <f>IF(HSQVJugendrangliste!G38="","",HSQVJugendrangliste!G38)</f>
        <v/>
      </c>
      <c r="B14" t="str">
        <f>IF(HSQVJugendrangliste!C38="","",HSQVJugendrangliste!C38)</f>
        <v/>
      </c>
      <c r="C14" t="str">
        <f>IF(HSQVJugendrangliste!B38="","",HSQVJugendrangliste!B38)</f>
        <v/>
      </c>
      <c r="D14" t="str">
        <f>IF(HSQVJugendrangliste!D38="d","Germany","")</f>
        <v/>
      </c>
      <c r="E14" t="str">
        <f>IF(HSQVJugendrangliste!E38="","",IF(HSQVJugendrangliste!E38="m","Mann","Frau"))</f>
        <v/>
      </c>
      <c r="F14" t="str">
        <f>IF(HSQVJugendrangliste!B38="","",VLOOKUP(HSQVJugendrangliste!$C$21,Vereine!$A$3:$B$26,2,))</f>
        <v/>
      </c>
      <c r="G14" s="45" t="str">
        <f>IF(HSQVJugendrangliste!F38="","",HSQVJugendrangliste!F38)</f>
        <v/>
      </c>
      <c r="H14" t="str">
        <f t="shared" si="0"/>
        <v/>
      </c>
      <c r="I14" t="str">
        <f>IF(A14="","",IF(E14="mann",VLOOKUP(A14,RanglisteJungen!$D:$J,7,),VLOOKUP(A14,RanglisteMädchen!$D:$J,7,)))</f>
        <v/>
      </c>
      <c r="J14" t="str">
        <f>IF(E14="","",IF(E14="mann","Jungen "&amp;HSQVJugendrangliste!J38,"Mädchen "&amp;HSQVJugendrangliste!J38))</f>
        <v/>
      </c>
      <c r="K14" t="str">
        <f t="shared" si="1"/>
        <v/>
      </c>
    </row>
    <row r="15" spans="1:11" ht="12.75">
      <c r="A15" t="str">
        <f>IF(HSQVJugendrangliste!G39="","",HSQVJugendrangliste!G39)</f>
        <v/>
      </c>
      <c r="B15" t="str">
        <f>IF(HSQVJugendrangliste!C39="","",HSQVJugendrangliste!C39)</f>
        <v/>
      </c>
      <c r="C15" s="45"/>
      <c r="D15" t="str">
        <f>IF(HSQVJugendrangliste!D39="d","Germany","")</f>
        <v/>
      </c>
      <c r="E15" t="str">
        <f>IF(HSQVJugendrangliste!E39="","",IF(HSQVJugendrangliste!E39="m","Mann","Frau"))</f>
        <v/>
      </c>
      <c r="F15" t="str">
        <f>IF(HSQVJugendrangliste!B39="","",VLOOKUP(HSQVJugendrangliste!$C$21,Vereine!$A$3:$B$26,2,))</f>
        <v/>
      </c>
      <c r="G15" s="45" t="str">
        <f>IF(HSQVJugendrangliste!F39="","",HSQVJugendrangliste!F39)</f>
        <v/>
      </c>
      <c r="H15" t="str">
        <f t="shared" si="0"/>
        <v/>
      </c>
      <c r="I15" t="str">
        <f>IF(A15="","",IF(E15="mann",VLOOKUP(A15,RanglisteJungen!$D:$J,7,),VLOOKUP(A15,RanglisteMädchen!$D:$J,7,)))</f>
        <v/>
      </c>
      <c r="J15" t="str">
        <f>IF(E15="","",IF(E15="mann","Jungen "&amp;HSQVJugendrangliste!J39,"Mädchen "&amp;HSQVJugendrangliste!J39))</f>
        <v/>
      </c>
      <c r="K15" t="str">
        <f t="shared" si="1"/>
        <v/>
      </c>
    </row>
    <row r="16" spans="1:11" ht="12.75">
      <c r="A16" t="str">
        <f>IF(HSQVJugendrangliste!G40="","",HSQVJugendrangliste!G40)</f>
        <v/>
      </c>
      <c r="B16" t="str">
        <f>IF(HSQVJugendrangliste!C40="","",HSQVJugendrangliste!C40)</f>
        <v/>
      </c>
      <c r="C16" t="str">
        <f>IF(HSQVJugendrangliste!B40="","",HSQVJugendrangliste!B40)</f>
        <v/>
      </c>
      <c r="D16" t="str">
        <f>IF(HSQVJugendrangliste!D40="d","Germany","")</f>
        <v/>
      </c>
      <c r="E16" t="str">
        <f>IF(HSQVJugendrangliste!E40="","",IF(HSQVJugendrangliste!E40="m","Mann","Frau"))</f>
        <v/>
      </c>
      <c r="F16" t="str">
        <f>IF(HSQVJugendrangliste!B40="","",VLOOKUP(HSQVJugendrangliste!$C$21,Vereine!$A$3:$B$26,2,))</f>
        <v/>
      </c>
      <c r="G16" s="45" t="str">
        <f>IF(HSQVJugendrangliste!F40="","",HSQVJugendrangliste!F40)</f>
        <v/>
      </c>
      <c r="H16" t="str">
        <f t="shared" si="0"/>
        <v/>
      </c>
      <c r="I16" t="str">
        <f>IF(A16="","",IF(E16="mann",VLOOKUP(A16,RanglisteJungen!$D:$J,7,),VLOOKUP(A16,RanglisteMädchen!$D:$J,7,)))</f>
        <v/>
      </c>
      <c r="J16" t="str">
        <f>IF(E16="","",IF(E16="mann","Jungen "&amp;HSQVJugendrangliste!J40,"Mädchen "&amp;HSQVJugendrangliste!J40))</f>
        <v/>
      </c>
      <c r="K16" t="str">
        <f t="shared" si="1"/>
        <v/>
      </c>
    </row>
    <row r="17" spans="1:11" ht="12.75">
      <c r="A17" t="str">
        <f>IF(HSQVJugendrangliste!G41="","",HSQVJugendrangliste!G41)</f>
        <v/>
      </c>
      <c r="B17" t="str">
        <f>IF(HSQVJugendrangliste!C41="","",HSQVJugendrangliste!C41)</f>
        <v/>
      </c>
      <c r="C17" t="str">
        <f>IF(HSQVJugendrangliste!B41="","",HSQVJugendrangliste!B41)</f>
        <v/>
      </c>
      <c r="D17" t="str">
        <f>IF(HSQVJugendrangliste!D41="d","Germany","")</f>
        <v/>
      </c>
      <c r="E17" t="str">
        <f>IF(HSQVJugendrangliste!E41="","",IF(HSQVJugendrangliste!E41="m","Mann","Frau"))</f>
        <v/>
      </c>
      <c r="F17" t="str">
        <f>IF(HSQVJugendrangliste!B41="","",VLOOKUP(HSQVJugendrangliste!$C$21,Vereine!$A$3:$B$26,2,))</f>
        <v/>
      </c>
      <c r="G17" s="45" t="str">
        <f>IF(HSQVJugendrangliste!F41="","",HSQVJugendrangliste!F41)</f>
        <v/>
      </c>
      <c r="H17" t="str">
        <f t="shared" si="0"/>
        <v/>
      </c>
      <c r="I17" t="str">
        <f>IF(A17="","",IF(E17="mann",VLOOKUP(A17,RanglisteJungen!$D:$J,7,),VLOOKUP(A17,RanglisteMädchen!$D:$J,7,)))</f>
        <v/>
      </c>
      <c r="J17" t="str">
        <f>IF(E17="","",IF(E17="mann","Jungen "&amp;HSQVJugendrangliste!J41,"Mädchen "&amp;HSQVJugendrangliste!J41))</f>
        <v/>
      </c>
      <c r="K17" t="str">
        <f t="shared" si="1"/>
        <v/>
      </c>
    </row>
    <row r="18" spans="1:11" ht="12.75">
      <c r="A18" t="str">
        <f>IF(HSQVJugendrangliste!G42="","",HSQVJugendrangliste!G42)</f>
        <v/>
      </c>
      <c r="B18" t="str">
        <f>IF(HSQVJugendrangliste!C42="","",HSQVJugendrangliste!C42)</f>
        <v/>
      </c>
      <c r="C18" t="str">
        <f>IF(HSQVJugendrangliste!B42="","",HSQVJugendrangliste!B42)</f>
        <v/>
      </c>
      <c r="D18" t="str">
        <f>IF(HSQVJugendrangliste!D42="d","Germany","")</f>
        <v/>
      </c>
      <c r="E18" t="str">
        <f>IF(HSQVJugendrangliste!E42="","",IF(HSQVJugendrangliste!E42="m","Mann","Frau"))</f>
        <v/>
      </c>
      <c r="F18" t="str">
        <f>IF(HSQVJugendrangliste!B42="","",VLOOKUP(HSQVJugendrangliste!$C$21,Vereine!$A$3:$B$26,2,))</f>
        <v/>
      </c>
      <c r="G18" s="45" t="str">
        <f>IF(HSQVJugendrangliste!F42="","",HSQVJugendrangliste!F42)</f>
        <v/>
      </c>
      <c r="H18" t="str">
        <f t="shared" si="0"/>
        <v/>
      </c>
      <c r="I18" t="str">
        <f>IF(A18="","",IF(E18="mann",VLOOKUP(A18,RanglisteJungen!$D:$J,7,),VLOOKUP(A18,RanglisteMädchen!$D:$J,7,)))</f>
        <v/>
      </c>
      <c r="J18" t="str">
        <f>IF(E18="","",IF(E18="mann","Jungen "&amp;HSQVJugendrangliste!J42,"Mädchen "&amp;HSQVJugendrangliste!J42))</f>
        <v/>
      </c>
      <c r="K18" t="str">
        <f t="shared" si="1"/>
        <v/>
      </c>
    </row>
    <row r="19" spans="1:11" ht="12.75">
      <c r="A19" t="str">
        <f>IF(HSQVJugendrangliste!G43="","",HSQVJugendrangliste!G43)</f>
        <v/>
      </c>
      <c r="B19" t="str">
        <f>IF(HSQVJugendrangliste!C43="","",HSQVJugendrangliste!C43)</f>
        <v/>
      </c>
      <c r="D19" t="str">
        <f>IF(HSQVJugendrangliste!D43="d","Germany","")</f>
        <v/>
      </c>
      <c r="E19" t="str">
        <f>IF(HSQVJugendrangliste!E43="","",IF(HSQVJugendrangliste!E43="m","Mann","Frau"))</f>
        <v/>
      </c>
      <c r="F19" t="str">
        <f>IF(HSQVJugendrangliste!B43="","",VLOOKUP(HSQVJugendrangliste!$C$21,Vereine!$A$3:$B$26,2,))</f>
        <v/>
      </c>
      <c r="G19" s="45" t="str">
        <f>IF(HSQVJugendrangliste!F43="","",HSQVJugendrangliste!F43)</f>
        <v/>
      </c>
      <c r="H19" t="str">
        <f t="shared" si="0"/>
        <v/>
      </c>
      <c r="I19" t="str">
        <f>IF(A19="","",IF(E19="mann",VLOOKUP(A19,RanglisteJungen!$D:$J,7,),VLOOKUP(A19,RanglisteMädchen!$D:$J,7,)))</f>
        <v/>
      </c>
      <c r="J19" t="str">
        <f>IF(E19="","",IF(E19="mann","Jungen "&amp;HSQVJugendrangliste!J43,"Mädchen "&amp;HSQVJugendrangliste!J43))</f>
        <v/>
      </c>
      <c r="K19" t="str">
        <f t="shared" si="1"/>
        <v/>
      </c>
    </row>
    <row r="20" spans="1:11" ht="12.75">
      <c r="A20" t="str">
        <f>IF(HSQVJugendrangliste!G44="","",HSQVJugendrangliste!G44)</f>
        <v/>
      </c>
      <c r="B20" t="str">
        <f>IF(HSQVJugendrangliste!C44="","",HSQVJugendrangliste!C44)</f>
        <v/>
      </c>
      <c r="C20" t="str">
        <f>IF(HSQVJugendrangliste!B44="","",HSQVJugendrangliste!B44)</f>
        <v/>
      </c>
      <c r="D20" t="str">
        <f>IF(HSQVJugendrangliste!D44="d","Germany","")</f>
        <v/>
      </c>
      <c r="E20" t="str">
        <f>IF(HSQVJugendrangliste!E44="","",IF(HSQVJugendrangliste!E44="m","Mann","Frau"))</f>
        <v/>
      </c>
      <c r="F20" t="str">
        <f>IF(HSQVJugendrangliste!B44="","",VLOOKUP(HSQVJugendrangliste!$C$21,Vereine!$A$3:$B$26,2,))</f>
        <v/>
      </c>
      <c r="G20" s="45" t="str">
        <f>IF(HSQVJugendrangliste!F44="","",HSQVJugendrangliste!F44)</f>
        <v/>
      </c>
      <c r="H20" t="str">
        <f t="shared" si="0"/>
        <v/>
      </c>
      <c r="I20" t="str">
        <f>IF(A20="","",IF(E20="mann",VLOOKUP(A20,RanglisteJungen!$D:$J,7,),VLOOKUP(A20,RanglisteMädchen!$D:$J,7,)))</f>
        <v/>
      </c>
      <c r="J20" t="str">
        <f>IF(E20="","",IF(E20="mann","Jungen "&amp;HSQVJugendrangliste!J44,"Mädchen "&amp;HSQVJugendrangliste!J44))</f>
        <v/>
      </c>
      <c r="K20" t="str">
        <f t="shared" si="1"/>
        <v/>
      </c>
    </row>
    <row r="21" spans="1:11" ht="12.75">
      <c r="A21" t="str">
        <f>IF(HSQVJugendrangliste!G45="","",HSQVJugendrangliste!G45)</f>
        <v/>
      </c>
      <c r="B21" t="str">
        <f>IF(HSQVJugendrangliste!C45="","",HSQVJugendrangliste!C45)</f>
        <v/>
      </c>
      <c r="C21" t="str">
        <f>IF(HSQVJugendrangliste!B45="","",HSQVJugendrangliste!B45)</f>
        <v/>
      </c>
      <c r="D21" t="str">
        <f>IF(HSQVJugendrangliste!D45="d","Germany","")</f>
        <v/>
      </c>
      <c r="E21" t="str">
        <f>IF(HSQVJugendrangliste!E45="","",IF(HSQVJugendrangliste!E45="m","Mann","Frau"))</f>
        <v/>
      </c>
      <c r="F21" t="str">
        <f>IF(HSQVJugendrangliste!B45="","",VLOOKUP(HSQVJugendrangliste!$C$21,Vereine!$A$3:$B$26,2,))</f>
        <v/>
      </c>
      <c r="G21" s="45" t="str">
        <f>IF(HSQVJugendrangliste!F45="","",HSQVJugendrangliste!F45)</f>
        <v/>
      </c>
      <c r="H21" t="str">
        <f t="shared" si="0"/>
        <v/>
      </c>
      <c r="I21" t="str">
        <f>IF(A21="","",IF(E21="mann",VLOOKUP(A21,RanglisteJungen!$D:$J,7,),VLOOKUP(A21,RanglisteMädchen!$D:$J,7,)))</f>
        <v/>
      </c>
      <c r="J21" t="str">
        <f>IF(E21="","",IF(E21="mann","Jungen "&amp;HSQVJugendrangliste!J45,"Mädchen "&amp;HSQVJugendrangliste!J45))</f>
        <v/>
      </c>
      <c r="K21" t="str">
        <f t="shared" si="1"/>
        <v/>
      </c>
    </row>
    <row r="22" spans="1:11" s="47" customFormat="1" ht="12.75">
      <c r="A22"/>
      <c r="B22"/>
      <c r="C22"/>
      <c r="D22"/>
      <c r="E22"/>
      <c r="F22" t="str">
        <f>IF(HSQVJugendrangliste!B46="","",VLOOKUP(HSQVJugendrangliste!$C$21,Vereine!$A$3:$B$26,2,))</f>
        <v/>
      </c>
      <c r="G22" s="45"/>
      <c r="H22" t="str">
        <f t="shared" si="0"/>
        <v/>
      </c>
      <c r="I22"/>
      <c r="J22" t="str">
        <f>IF(E22="","",IF(E22="mann","Jungen "&amp;HSQVJugendrangliste!J46,"Mädchen "&amp;HSQVJugendrangliste!J46))</f>
        <v/>
      </c>
      <c r="K22" t="str">
        <f t="shared" si="1"/>
        <v/>
      </c>
    </row>
    <row r="23" spans="1:10" ht="12.75">
      <c r="A23" s="54"/>
      <c r="B23" s="54"/>
      <c r="C23" s="54"/>
      <c r="D23" s="54"/>
      <c r="E23" s="54"/>
      <c r="F23" s="54"/>
      <c r="G23" s="55"/>
      <c r="H23" s="55"/>
      <c r="I23" s="54"/>
      <c r="J23" t="str">
        <f>IF(E23="","",IF(E23="mann","Jungen "&amp;HSQVJugendrangliste!J47,"Mädchen "&amp;HSQVJugendrangliste!J47))</f>
        <v/>
      </c>
    </row>
    <row r="24" spans="1:10" ht="12.75">
      <c r="A24" t="str">
        <f>IF(HSQVJugendrangliste!G48="","",HSQVJugendrangliste!G48)</f>
        <v/>
      </c>
      <c r="B24" t="str">
        <f>IF(HSQVJugendrangliste!C48="","",HSQVJugendrangliste!C48)</f>
        <v/>
      </c>
      <c r="C24" t="str">
        <f>IF(HSQVJugendrangliste!B48="","",HSQVJugendrangliste!B48)</f>
        <v/>
      </c>
      <c r="D24" t="str">
        <f>IF(HSQVJugendrangliste!D48="d","Germany","")</f>
        <v/>
      </c>
      <c r="E24" t="str">
        <f>IF(HSQVJugendrangliste!E48="","",IF(HSQVJugendrangliste!E48="m","Mann","Frau"))</f>
        <v/>
      </c>
      <c r="F24" t="str">
        <f>IF(HSQVJugendrangliste!B48="","",VLOOKUP(HSQVJugendrangliste!$C$21,Vereine!$A$3:$B$26,2,))</f>
        <v/>
      </c>
      <c r="G24" s="45" t="str">
        <f>IF(HSQVJugendrangliste!F48="","",HSQVJugendrangliste!F48)</f>
        <v/>
      </c>
      <c r="H24" t="str">
        <f t="shared" si="0"/>
        <v/>
      </c>
      <c r="I24" t="str">
        <f>IF(A24="","",IF(E24="mann",VLOOKUP(A24,RanglisteJungen!$D:$J,7,),VLOOKUP(A24,RanglisteMädchen!$D:$J,7,)))</f>
        <v/>
      </c>
      <c r="J24" t="str">
        <f>IF(E24="","",IF(E24="mann","Jungen "&amp;HSQVJugendrangliste!J48,"Mädchen "&amp;HSQVJugendrangliste!J48))</f>
        <v/>
      </c>
    </row>
    <row r="25" spans="1:10" ht="12.75">
      <c r="A25" t="str">
        <f>IF(HSQVJugendrangliste!G49="","",HSQVJugendrangliste!G49)</f>
        <v/>
      </c>
      <c r="B25" t="str">
        <f>IF(HSQVJugendrangliste!C49="","",HSQVJugendrangliste!C49)</f>
        <v/>
      </c>
      <c r="C25" t="str">
        <f>IF(HSQVJugendrangliste!B49="","",HSQVJugendrangliste!B49)</f>
        <v/>
      </c>
      <c r="D25" t="str">
        <f>IF(HSQVJugendrangliste!D49="d","Germany","")</f>
        <v/>
      </c>
      <c r="E25" t="str">
        <f>IF(HSQVJugendrangliste!E49="","",IF(HSQVJugendrangliste!E49="m","Mann","Frau"))</f>
        <v/>
      </c>
      <c r="F25" t="str">
        <f>IF(HSQVJugendrangliste!B49="","",VLOOKUP(HSQVJugendrangliste!$C$21,Vereine!$A$3:$B$26,2,))</f>
        <v/>
      </c>
      <c r="G25" s="45" t="str">
        <f>IF(HSQVJugendrangliste!F49="","",HSQVJugendrangliste!F49)</f>
        <v/>
      </c>
      <c r="H25" t="str">
        <f t="shared" si="0"/>
        <v/>
      </c>
      <c r="I25" t="str">
        <f>IF(A25="","",IF(E25="mann",VLOOKUP(A25,RanglisteJungen!$D:$J,7,),VLOOKUP(A25,RanglisteMädchen!$D:$J,7,)))</f>
        <v/>
      </c>
      <c r="J25" t="str">
        <f>IF(E25="","",IF(E25="mann","Jungen "&amp;HSQVJugendrangliste!J49,"Mädchen "&amp;HSQVJugendrangliste!J49))</f>
        <v/>
      </c>
    </row>
    <row r="26" spans="1:10" ht="12.75">
      <c r="A26" t="str">
        <f>IF(HSQVJugendrangliste!G50="","",HSQVJugendrangliste!G50)</f>
        <v/>
      </c>
      <c r="B26" t="str">
        <f>IF(HSQVJugendrangliste!C50="","",HSQVJugendrangliste!C50)</f>
        <v/>
      </c>
      <c r="C26" t="str">
        <f>IF(HSQVJugendrangliste!B50="","",HSQVJugendrangliste!B50)</f>
        <v/>
      </c>
      <c r="D26" t="str">
        <f>IF(HSQVJugendrangliste!D50="d","Germany","")</f>
        <v/>
      </c>
      <c r="E26" t="str">
        <f>IF(HSQVJugendrangliste!E50="","",IF(HSQVJugendrangliste!E50="m","Mann","Frau"))</f>
        <v/>
      </c>
      <c r="F26" t="str">
        <f>IF(HSQVJugendrangliste!B50="","",VLOOKUP(HSQVJugendrangliste!$C$21,Vereine!$A$3:$B$26,2,))</f>
        <v/>
      </c>
      <c r="G26" s="45" t="str">
        <f>IF(HSQVJugendrangliste!F50="","",HSQVJugendrangliste!F50)</f>
        <v/>
      </c>
      <c r="H26" t="str">
        <f t="shared" si="0"/>
        <v/>
      </c>
      <c r="I26" t="str">
        <f>IF(A26="","",IF(E26="mann",VLOOKUP(A26,RanglisteJungen!$D:$J,7,),VLOOKUP(A26,RanglisteMädchen!$D:$J,7,)))</f>
        <v/>
      </c>
      <c r="J26" t="str">
        <f>IF(E26="","",IF(E26="mann","Jungen "&amp;HSQVJugendrangliste!J50,"Mädchen "&amp;HSQVJugendrangliste!J50))</f>
        <v/>
      </c>
    </row>
    <row r="27" spans="1:10" ht="12.75">
      <c r="A27" t="str">
        <f>IF(HSQVJugendrangliste!G51="","",HSQVJugendrangliste!G51)</f>
        <v/>
      </c>
      <c r="B27" t="str">
        <f>IF(HSQVJugendrangliste!C51="","",HSQVJugendrangliste!C51)</f>
        <v/>
      </c>
      <c r="C27" t="str">
        <f>IF(HSQVJugendrangliste!B51="","",HSQVJugendrangliste!B51)</f>
        <v/>
      </c>
      <c r="D27" t="str">
        <f>IF(HSQVJugendrangliste!D51="d","Germany","")</f>
        <v/>
      </c>
      <c r="E27" t="str">
        <f>IF(HSQVJugendrangliste!E51="","",IF(HSQVJugendrangliste!E51="m","Mann","Frau"))</f>
        <v/>
      </c>
      <c r="F27" t="str">
        <f>IF(HSQVJugendrangliste!B51="","",VLOOKUP(HSQVJugendrangliste!$C$21,Vereine!$A$3:$B$26,2,))</f>
        <v/>
      </c>
      <c r="G27" s="45" t="str">
        <f>IF(HSQVJugendrangliste!F51="","",HSQVJugendrangliste!F51)</f>
        <v/>
      </c>
      <c r="H27" t="str">
        <f t="shared" si="0"/>
        <v/>
      </c>
      <c r="I27" t="str">
        <f>IF(A27="","",IF(E27="mann",VLOOKUP(A27,RanglisteJungen!$D:$J,7,),VLOOKUP(A27,RanglisteMädchen!$D:$J,7,)))</f>
        <v/>
      </c>
      <c r="J27" t="str">
        <f>IF(E27="","",IF(E27="mann","Jungen "&amp;HSQVJugendrangliste!J51,"Mädchen "&amp;HSQVJugendrangliste!J51))</f>
        <v/>
      </c>
    </row>
    <row r="28" spans="1:10" ht="12.75">
      <c r="A28" t="str">
        <f>IF(HSQVJugendrangliste!G52="","",HSQVJugendrangliste!G52)</f>
        <v/>
      </c>
      <c r="B28" t="str">
        <f>IF(HSQVJugendrangliste!C52="","",HSQVJugendrangliste!C52)</f>
        <v/>
      </c>
      <c r="C28" t="str">
        <f>IF(HSQVJugendrangliste!B52="","",HSQVJugendrangliste!B52)</f>
        <v/>
      </c>
      <c r="D28" t="str">
        <f>IF(HSQVJugendrangliste!D52="d","Germany","")</f>
        <v/>
      </c>
      <c r="E28" t="str">
        <f>IF(HSQVJugendrangliste!E52="","",IF(HSQVJugendrangliste!E52="m","Mann","Frau"))</f>
        <v/>
      </c>
      <c r="F28" t="str">
        <f>IF(HSQVJugendrangliste!B52="","",VLOOKUP(HSQVJugendrangliste!$C$21,Vereine!$A$3:$B$26,2,))</f>
        <v/>
      </c>
      <c r="G28" s="45" t="str">
        <f>IF(HSQVJugendrangliste!F52="","",HSQVJugendrangliste!F52)</f>
        <v/>
      </c>
      <c r="H28" t="str">
        <f t="shared" si="0"/>
        <v/>
      </c>
      <c r="I28" t="str">
        <f>IF(A28="","",IF(E28="mann",VLOOKUP(A28,RanglisteJungen!$D:$J,7,),VLOOKUP(A28,RanglisteMädchen!$D:$J,7,)))</f>
        <v/>
      </c>
      <c r="J28" t="str">
        <f>IF(E28="","",IF(E28="mann","Jungen "&amp;HSQVJugendrangliste!J52,"Mädchen "&amp;HSQVJugendrangliste!J52))</f>
        <v/>
      </c>
    </row>
    <row r="29" spans="1:10" ht="12.75">
      <c r="A29" t="str">
        <f>IF(HSQVJugendrangliste!G53="","",HSQVJugendrangliste!G53)</f>
        <v/>
      </c>
      <c r="B29" t="str">
        <f>IF(HSQVJugendrangliste!C53="","",HSQVJugendrangliste!C53)</f>
        <v/>
      </c>
      <c r="C29" t="str">
        <f>IF(HSQVJugendrangliste!B53="","",HSQVJugendrangliste!B53)</f>
        <v/>
      </c>
      <c r="D29" t="str">
        <f>IF(HSQVJugendrangliste!D53="d","Germany","")</f>
        <v/>
      </c>
      <c r="E29" t="str">
        <f>IF(HSQVJugendrangliste!E53="","",IF(HSQVJugendrangliste!E53="m","Mann","Frau"))</f>
        <v/>
      </c>
      <c r="F29" t="str">
        <f>IF(HSQVJugendrangliste!B53="","",VLOOKUP(HSQVJugendrangliste!$C$21,Vereine!$A$3:$B$26,2,))</f>
        <v/>
      </c>
      <c r="G29" s="45" t="str">
        <f>IF(HSQVJugendrangliste!F53="","",HSQVJugendrangliste!F53)</f>
        <v/>
      </c>
      <c r="H29" t="str">
        <f t="shared" si="0"/>
        <v/>
      </c>
      <c r="I29" t="str">
        <f>IF(A29="","",IF(E29="mann",VLOOKUP(A29,RanglisteJungen!$D:$J,7,),VLOOKUP(A29,RanglisteMädchen!$D:$J,7,)))</f>
        <v/>
      </c>
      <c r="J29" t="str">
        <f>IF(E29="","",IF(E29="mann","Jungen "&amp;HSQVJugendrangliste!J53,"Mädchen "&amp;HSQVJugendrangliste!J53))</f>
        <v/>
      </c>
    </row>
    <row r="30" spans="1:10" ht="12.75">
      <c r="A30" t="str">
        <f>IF(HSQVJugendrangliste!G54="","",HSQVJugendrangliste!G54)</f>
        <v/>
      </c>
      <c r="B30" t="str">
        <f>IF(HSQVJugendrangliste!C54="","",HSQVJugendrangliste!C54)</f>
        <v/>
      </c>
      <c r="C30" t="str">
        <f>IF(HSQVJugendrangliste!B54="","",HSQVJugendrangliste!B54)</f>
        <v/>
      </c>
      <c r="D30" t="str">
        <f>IF(HSQVJugendrangliste!D54="d","Germany","")</f>
        <v/>
      </c>
      <c r="E30" t="str">
        <f>IF(HSQVJugendrangliste!E54="","",IF(HSQVJugendrangliste!E54="m","Mann","Frau"))</f>
        <v/>
      </c>
      <c r="F30" t="str">
        <f>IF(HSQVJugendrangliste!B54="","",VLOOKUP(HSQVJugendrangliste!$C$21,Vereine!$A$3:$B$26,2,))</f>
        <v/>
      </c>
      <c r="G30" s="45" t="str">
        <f>IF(HSQVJugendrangliste!F54="","",HSQVJugendrangliste!F54)</f>
        <v/>
      </c>
      <c r="H30" t="str">
        <f t="shared" si="0"/>
        <v/>
      </c>
      <c r="I30" t="str">
        <f>IF(A30="","",IF(E30="mann",VLOOKUP(A30,RanglisteJungen!$D:$J,7,),VLOOKUP(A30,RanglisteMädchen!$D:$J,7,)))</f>
        <v/>
      </c>
      <c r="J30" t="str">
        <f>IF(E30="","",IF(E30="mann","Jungen "&amp;HSQVJugendrangliste!J54,"Mädchen "&amp;HSQVJugendrangliste!J54))</f>
        <v/>
      </c>
    </row>
    <row r="31" spans="1:10" ht="12.75">
      <c r="A31" t="str">
        <f>IF(HSQVJugendrangliste!G55="","",HSQVJugendrangliste!G55)</f>
        <v/>
      </c>
      <c r="B31" t="str">
        <f>IF(HSQVJugendrangliste!C55="","",HSQVJugendrangliste!C55)</f>
        <v/>
      </c>
      <c r="C31" t="str">
        <f>IF(HSQVJugendrangliste!B55="","",HSQVJugendrangliste!B55)</f>
        <v/>
      </c>
      <c r="D31" t="str">
        <f>IF(HSQVJugendrangliste!D55="d","Germany","")</f>
        <v/>
      </c>
      <c r="E31" t="str">
        <f>IF(HSQVJugendrangliste!E55="","",IF(HSQVJugendrangliste!E55="m","Mann","Frau"))</f>
        <v/>
      </c>
      <c r="F31" t="str">
        <f>IF(HSQVJugendrangliste!B55="","",VLOOKUP(HSQVJugendrangliste!$C$21,Vereine!$A$3:$B$26,2,))</f>
        <v/>
      </c>
      <c r="G31" s="45" t="str">
        <f>IF(HSQVJugendrangliste!F55="","",HSQVJugendrangliste!F55)</f>
        <v/>
      </c>
      <c r="H31" t="str">
        <f t="shared" si="0"/>
        <v/>
      </c>
      <c r="I31" t="str">
        <f>IF(A31="","",IF(E31="mann",VLOOKUP(A31,RanglisteJungen!$D:$J,7,),VLOOKUP(A31,RanglisteMädchen!$D:$J,7,)))</f>
        <v/>
      </c>
      <c r="J31" t="str">
        <f>IF(E31="","",IF(E31="mann","Jungen "&amp;HSQVJugendrangliste!J55,"Mädchen "&amp;HSQVJugendrangliste!J55))</f>
        <v/>
      </c>
    </row>
    <row r="32" spans="1:10" ht="12.75">
      <c r="A32" t="str">
        <f>IF(HSQVJugendrangliste!G56="","",HSQVJugendrangliste!G56)</f>
        <v/>
      </c>
      <c r="B32" t="str">
        <f>IF(HSQVJugendrangliste!C56="","",HSQVJugendrangliste!C56)</f>
        <v/>
      </c>
      <c r="C32" t="str">
        <f>IF(HSQVJugendrangliste!B56="","",HSQVJugendrangliste!B56)</f>
        <v/>
      </c>
      <c r="D32" t="str">
        <f>IF(HSQVJugendrangliste!D56="d","Germany","")</f>
        <v/>
      </c>
      <c r="E32" t="str">
        <f>IF(HSQVJugendrangliste!E56="","",IF(HSQVJugendrangliste!E56="m","Mann","Frau"))</f>
        <v/>
      </c>
      <c r="F32" t="str">
        <f>IF(HSQVJugendrangliste!B56="","",VLOOKUP(HSQVJugendrangliste!$C$21,Vereine!$A$3:$B$26,2,))</f>
        <v/>
      </c>
      <c r="G32" s="45" t="str">
        <f>IF(HSQVJugendrangliste!F56="","",HSQVJugendrangliste!F56)</f>
        <v/>
      </c>
      <c r="H32" t="str">
        <f t="shared" si="0"/>
        <v/>
      </c>
      <c r="I32" t="str">
        <f>IF(A32="","",IF(E32="mann",VLOOKUP(A32,RanglisteJungen!$D:$J,7,),VLOOKUP(A32,RanglisteMädchen!$D:$J,7,)))</f>
        <v/>
      </c>
      <c r="J32" t="str">
        <f>IF(E32="","",IF(E32="mann","Jungen "&amp;HSQVJugendrangliste!J56,"Mädchen "&amp;HSQVJugendrangliste!J56))</f>
        <v/>
      </c>
    </row>
    <row r="33" spans="1:10" ht="12.75">
      <c r="A33" t="str">
        <f>IF(HSQVJugendrangliste!G57="","",HSQVJugendrangliste!G57)</f>
        <v/>
      </c>
      <c r="B33" t="str">
        <f>IF(HSQVJugendrangliste!C57="","",HSQVJugendrangliste!C57)</f>
        <v/>
      </c>
      <c r="C33" t="str">
        <f>IF(HSQVJugendrangliste!B57="","",HSQVJugendrangliste!B57)</f>
        <v/>
      </c>
      <c r="D33" t="str">
        <f>IF(HSQVJugendrangliste!D57="d","Germany","")</f>
        <v/>
      </c>
      <c r="E33" t="str">
        <f>IF(HSQVJugendrangliste!E57="","",IF(HSQVJugendrangliste!E57="m","Mann","Frau"))</f>
        <v/>
      </c>
      <c r="F33" t="str">
        <f>IF(HSQVJugendrangliste!B57="","",VLOOKUP(HSQVJugendrangliste!$C$21,Vereine!$A$3:$B$26,2,))</f>
        <v/>
      </c>
      <c r="G33" s="45" t="str">
        <f>IF(HSQVJugendrangliste!F57="","",HSQVJugendrangliste!F57)</f>
        <v/>
      </c>
      <c r="H33" t="str">
        <f t="shared" si="0"/>
        <v/>
      </c>
      <c r="I33" t="str">
        <f>IF(A33="","",IF(E33="mann",VLOOKUP(A33,RanglisteJungen!$D:$J,7,),VLOOKUP(A33,RanglisteMädchen!$D:$J,7,)))</f>
        <v/>
      </c>
      <c r="J33" t="str">
        <f>IF(E33="","",IF(E33="mann","Jungen "&amp;HSQVJugendrangliste!J57,"Mädchen "&amp;HSQVJugendrangliste!J57))</f>
        <v/>
      </c>
    </row>
    <row r="34" spans="1:10" ht="12.75">
      <c r="A34" t="str">
        <f>IF(HSQVJugendrangliste!G58="","",HSQVJugendrangliste!G58)</f>
        <v/>
      </c>
      <c r="B34" t="str">
        <f>IF(HSQVJugendrangliste!C58="","",HSQVJugendrangliste!C58)</f>
        <v/>
      </c>
      <c r="C34" t="str">
        <f>IF(HSQVJugendrangliste!B58="","",HSQVJugendrangliste!B58)</f>
        <v/>
      </c>
      <c r="D34" t="str">
        <f>IF(HSQVJugendrangliste!D58="d","Germany","")</f>
        <v/>
      </c>
      <c r="E34" t="str">
        <f>IF(HSQVJugendrangliste!E58="","",IF(HSQVJugendrangliste!E58="m","Mann","Frau"))</f>
        <v/>
      </c>
      <c r="F34" t="str">
        <f>IF(HSQVJugendrangliste!B58="","",VLOOKUP(HSQVJugendrangliste!$C$21,Vereine!$A$3:$B$26,2,))</f>
        <v/>
      </c>
      <c r="G34" s="45" t="str">
        <f>IF(HSQVJugendrangliste!F58="","",HSQVJugendrangliste!F58)</f>
        <v/>
      </c>
      <c r="H34" t="str">
        <f t="shared" si="0"/>
        <v/>
      </c>
      <c r="I34" t="str">
        <f>IF(A34="","",IF(E34="mann",VLOOKUP(A34,RanglisteJungen!$D:$J,7,),VLOOKUP(A34,RanglisteMädchen!$D:$J,7,)))</f>
        <v/>
      </c>
      <c r="J34" t="str">
        <f>IF(E34="","",IF(E34="mann","Jungen "&amp;HSQVJugendrangliste!J58,"Mädchen "&amp;HSQVJugendrangliste!J58))</f>
        <v/>
      </c>
    </row>
    <row r="35" spans="1:10" ht="12.75">
      <c r="A35" t="str">
        <f>IF(HSQVJugendrangliste!G59="","",HSQVJugendrangliste!G59)</f>
        <v/>
      </c>
      <c r="B35" t="str">
        <f>IF(HSQVJugendrangliste!C59="","",HSQVJugendrangliste!C59)</f>
        <v/>
      </c>
      <c r="C35" t="str">
        <f>IF(HSQVJugendrangliste!B59="","",HSQVJugendrangliste!B59)</f>
        <v/>
      </c>
      <c r="D35" t="str">
        <f>IF(HSQVJugendrangliste!D59="d","Germany","")</f>
        <v/>
      </c>
      <c r="E35" t="str">
        <f>IF(HSQVJugendrangliste!E59="","",IF(HSQVJugendrangliste!E59="m","Mann","Frau"))</f>
        <v/>
      </c>
      <c r="F35" t="str">
        <f>IF(HSQVJugendrangliste!B59="","",VLOOKUP(HSQVJugendrangliste!$C$21,Vereine!$A$3:$B$26,2,))</f>
        <v/>
      </c>
      <c r="G35" s="45" t="str">
        <f>IF(HSQVJugendrangliste!F59="","",HSQVJugendrangliste!F59)</f>
        <v/>
      </c>
      <c r="H35" t="str">
        <f t="shared" si="0"/>
        <v/>
      </c>
      <c r="I35" t="str">
        <f>IF(A35="","",IF(E35="mann",VLOOKUP(A35,RanglisteJungen!$D:$J,7,),VLOOKUP(A35,RanglisteMädchen!$D:$J,7,)))</f>
        <v/>
      </c>
      <c r="J35" t="str">
        <f>IF(E35="","",IF(E35="mann","Jungen "&amp;HSQVJugendrangliste!J59,"Mädchen "&amp;HSQVJugendrangliste!J59))</f>
        <v/>
      </c>
    </row>
    <row r="36" spans="1:10" ht="12.75">
      <c r="A36" t="str">
        <f>IF(HSQVJugendrangliste!G60="","",HSQVJugendrangliste!G60)</f>
        <v/>
      </c>
      <c r="B36" t="str">
        <f>IF(HSQVJugendrangliste!C60="","",HSQVJugendrangliste!C60)</f>
        <v/>
      </c>
      <c r="C36" t="str">
        <f>IF(HSQVJugendrangliste!B60="","",HSQVJugendrangliste!B60)</f>
        <v/>
      </c>
      <c r="D36" t="str">
        <f>IF(HSQVJugendrangliste!D60="d","Germany","")</f>
        <v/>
      </c>
      <c r="E36" t="str">
        <f>IF(HSQVJugendrangliste!E60="","",IF(HSQVJugendrangliste!E60="m","Mann","Frau"))</f>
        <v/>
      </c>
      <c r="F36" t="str">
        <f>IF(HSQVJugendrangliste!B60="","",VLOOKUP(HSQVJugendrangliste!$C$21,Vereine!$A$3:$B$26,2,))</f>
        <v/>
      </c>
      <c r="G36" s="45" t="str">
        <f>IF(HSQVJugendrangliste!F60="","",HSQVJugendrangliste!F60)</f>
        <v/>
      </c>
      <c r="H36" t="str">
        <f t="shared" si="0"/>
        <v/>
      </c>
      <c r="I36" t="str">
        <f>IF(A36="","",IF(E36="mann",VLOOKUP(A36,RanglisteJungen!$D:$J,7,),VLOOKUP(A36,RanglisteMädchen!$D:$J,7,)))</f>
        <v/>
      </c>
      <c r="J36" t="str">
        <f>IF(E36="","",IF(E36="mann","Jungen "&amp;HSQVJugendrangliste!J60,"Mädchen "&amp;HSQVJugendrangliste!J60))</f>
        <v/>
      </c>
    </row>
    <row r="37" spans="1:10" ht="12.75">
      <c r="A37" t="str">
        <f>IF(HSQVJugendrangliste!G61="","",HSQVJugendrangliste!G61)</f>
        <v/>
      </c>
      <c r="B37" t="str">
        <f>IF(HSQVJugendrangliste!C61="","",HSQVJugendrangliste!C61)</f>
        <v/>
      </c>
      <c r="C37" t="str">
        <f>IF(HSQVJugendrangliste!B61="","",HSQVJugendrangliste!B61)</f>
        <v/>
      </c>
      <c r="D37" t="str">
        <f>IF(HSQVJugendrangliste!D61="d","Germany","")</f>
        <v/>
      </c>
      <c r="E37" t="str">
        <f>IF(HSQVJugendrangliste!E61="","",IF(HSQVJugendrangliste!E61="m","Mann","Frau"))</f>
        <v/>
      </c>
      <c r="F37" t="str">
        <f>IF(HSQVJugendrangliste!B61="","",VLOOKUP(HSQVJugendrangliste!$C$21,Vereine!$A$3:$B$26,2,))</f>
        <v/>
      </c>
      <c r="G37" s="45" t="str">
        <f>IF(HSQVJugendrangliste!F61="","",HSQVJugendrangliste!F61)</f>
        <v/>
      </c>
      <c r="H37" t="str">
        <f t="shared" si="0"/>
        <v/>
      </c>
      <c r="I37" t="str">
        <f>IF(A37="","",IF(E37="mann",VLOOKUP(A37,RanglisteJungen!$D:$J,7,),VLOOKUP(A37,RanglisteMädchen!$D:$J,7,)))</f>
        <v/>
      </c>
      <c r="J37" t="str">
        <f>IF(E37="","",IF(E37="mann","Jungen "&amp;HSQVJugendrangliste!J61,"Mädchen "&amp;HSQVJugendrangliste!J61))</f>
        <v/>
      </c>
    </row>
    <row r="38" spans="1:10" ht="12.75">
      <c r="A38" t="str">
        <f>IF(HSQVJugendrangliste!G62="","",HSQVJugendrangliste!G62)</f>
        <v/>
      </c>
      <c r="B38" t="str">
        <f>IF(HSQVJugendrangliste!C62="","",HSQVJugendrangliste!C62)</f>
        <v/>
      </c>
      <c r="C38" t="str">
        <f>IF(HSQVJugendrangliste!B62="","",HSQVJugendrangliste!B62)</f>
        <v/>
      </c>
      <c r="D38" t="str">
        <f>IF(HSQVJugendrangliste!D62="d","Germany","")</f>
        <v/>
      </c>
      <c r="E38" t="str">
        <f>IF(HSQVJugendrangliste!E62="","",IF(HSQVJugendrangliste!E62="m","Mann","Frau"))</f>
        <v/>
      </c>
      <c r="F38" t="str">
        <f>IF(HSQVJugendrangliste!B62="","",VLOOKUP(HSQVJugendrangliste!$C$21,Vereine!$A$3:$B$26,2,))</f>
        <v/>
      </c>
      <c r="G38" s="45" t="str">
        <f>IF(HSQVJugendrangliste!F62="","",HSQVJugendrangliste!F62)</f>
        <v/>
      </c>
      <c r="H38" t="str">
        <f t="shared" si="0"/>
        <v/>
      </c>
      <c r="I38" t="str">
        <f>IF(A38="","",IF(E38="mann",VLOOKUP(A38,RanglisteJungen!$D:$J,7,),VLOOKUP(A38,RanglisteMädchen!$D:$J,7,)))</f>
        <v/>
      </c>
      <c r="J38" t="str">
        <f>IF(E38="","",IF(E38="mann","Jungen "&amp;HSQVJugendrangliste!J62,"Mädchen "&amp;HSQVJugendrangliste!J62))</f>
        <v/>
      </c>
    </row>
    <row r="39" spans="1:10" ht="12.75">
      <c r="A39" t="str">
        <f>IF(HSQVJugendrangliste!G63="","",HSQVJugendrangliste!G63)</f>
        <v/>
      </c>
      <c r="B39" t="str">
        <f>IF(HSQVJugendrangliste!C63="","",HSQVJugendrangliste!C63)</f>
        <v/>
      </c>
      <c r="C39" t="str">
        <f>IF(HSQVJugendrangliste!B63="","",HSQVJugendrangliste!B63)</f>
        <v/>
      </c>
      <c r="D39" t="str">
        <f>IF(HSQVJugendrangliste!D63="d","Germany","")</f>
        <v/>
      </c>
      <c r="E39" t="str">
        <f>IF(HSQVJugendrangliste!E63="","",IF(HSQVJugendrangliste!E63="m","Mann","Frau"))</f>
        <v/>
      </c>
      <c r="F39" t="str">
        <f>IF(HSQVJugendrangliste!B63="","",VLOOKUP(HSQVJugendrangliste!$C$21,Vereine!$A$3:$B$26,2,))</f>
        <v/>
      </c>
      <c r="G39" s="45" t="str">
        <f>IF(HSQVJugendrangliste!F63="","",HSQVJugendrangliste!F63)</f>
        <v/>
      </c>
      <c r="H39" t="str">
        <f t="shared" si="0"/>
        <v/>
      </c>
      <c r="I39" t="str">
        <f>IF(A39="","",IF(E39="mann",VLOOKUP(A39,RanglisteJungen!$D:$J,7,),VLOOKUP(A39,RanglisteMädchen!$D:$J,7,)))</f>
        <v/>
      </c>
      <c r="J39" t="str">
        <f>IF(E39="","",IF(E39="mann","Jungen "&amp;HSQVJugendrangliste!J63,"Mädchen "&amp;HSQVJugendrangliste!J63))</f>
        <v/>
      </c>
    </row>
    <row r="40" spans="1:10" ht="12.75">
      <c r="A40" t="str">
        <f>IF(HSQVJugendrangliste!G64="","",HSQVJugendrangliste!G64)</f>
        <v/>
      </c>
      <c r="B40" t="str">
        <f>IF(HSQVJugendrangliste!C64="","",HSQVJugendrangliste!C64)</f>
        <v/>
      </c>
      <c r="C40" t="str">
        <f>IF(HSQVJugendrangliste!B64="","",HSQVJugendrangliste!B64)</f>
        <v/>
      </c>
      <c r="D40" t="str">
        <f>IF(HSQVJugendrangliste!D64="d","Germany","")</f>
        <v/>
      </c>
      <c r="E40" t="str">
        <f>IF(HSQVJugendrangliste!E64="","",IF(HSQVJugendrangliste!E64="m","Mann","Frau"))</f>
        <v/>
      </c>
      <c r="F40" t="str">
        <f>IF(HSQVJugendrangliste!B64="","",VLOOKUP(HSQVJugendrangliste!$C$21,Vereine!$A$3:$B$26,2,))</f>
        <v/>
      </c>
      <c r="G40" s="45" t="str">
        <f>IF(HSQVJugendrangliste!F64="","",HSQVJugendrangliste!F64)</f>
        <v/>
      </c>
      <c r="H40" t="str">
        <f t="shared" si="0"/>
        <v/>
      </c>
      <c r="I40" t="str">
        <f>IF(A40="","",IF(E40="mann",VLOOKUP(A40,RanglisteJungen!$D:$J,7,),VLOOKUP(A40,RanglisteMädchen!$D:$J,7,)))</f>
        <v/>
      </c>
      <c r="J40" t="str">
        <f>IF(E40="","",IF(E40="mann","Jungen "&amp;HSQVJugendrangliste!J64,"Mädchen "&amp;HSQVJugendrangliste!J64))</f>
        <v/>
      </c>
    </row>
    <row r="41" spans="1:10" ht="12.75">
      <c r="A41" t="str">
        <f>IF(HSQVJugendrangliste!G65="","",HSQVJugendrangliste!G65)</f>
        <v/>
      </c>
      <c r="B41" t="str">
        <f>IF(HSQVJugendrangliste!C65="","",HSQVJugendrangliste!C65)</f>
        <v/>
      </c>
      <c r="C41" t="str">
        <f>IF(HSQVJugendrangliste!B65="","",HSQVJugendrangliste!B65)</f>
        <v/>
      </c>
      <c r="D41" t="str">
        <f>IF(HSQVJugendrangliste!D65="d","Germany","")</f>
        <v/>
      </c>
      <c r="E41" t="str">
        <f>IF(HSQVJugendrangliste!E65="","",IF(HSQVJugendrangliste!E65="m","Mann","Frau"))</f>
        <v/>
      </c>
      <c r="F41" t="str">
        <f>IF(HSQVJugendrangliste!B65="","",VLOOKUP(HSQVJugendrangliste!$C$21,Vereine!$A$3:$B$26,2,))</f>
        <v/>
      </c>
      <c r="G41" s="45" t="str">
        <f>IF(HSQVJugendrangliste!F65="","",HSQVJugendrangliste!F65)</f>
        <v/>
      </c>
      <c r="H41" t="str">
        <f t="shared" si="0"/>
        <v/>
      </c>
      <c r="I41" t="str">
        <f>IF(A41="","",IF(E41="mann",VLOOKUP(A41,RanglisteJungen!$D:$J,7,),VLOOKUP(A41,RanglisteMädchen!$D:$J,7,)))</f>
        <v/>
      </c>
      <c r="J41" t="str">
        <f>IF(E41="","",IF(E41="mann","Jungen "&amp;HSQVJugendrangliste!J65,"Mädchen "&amp;HSQVJugendrangliste!J65))</f>
        <v/>
      </c>
    </row>
    <row r="42" spans="1:10" ht="12.75">
      <c r="A42" t="str">
        <f>IF(HSQVJugendrangliste!G67="","",HSQVJugendrangliste!G67)</f>
        <v/>
      </c>
      <c r="B42" t="str">
        <f>IF(HSQVJugendrangliste!C67="","",HSQVJugendrangliste!C67)</f>
        <v/>
      </c>
      <c r="C42" t="str">
        <f>IF(HSQVJugendrangliste!B67="","",HSQVJugendrangliste!B67)</f>
        <v/>
      </c>
      <c r="D42" t="str">
        <f>IF(HSQVJugendrangliste!D67="d","Germany","")</f>
        <v/>
      </c>
      <c r="E42" t="str">
        <f>IF(HSQVJugendrangliste!E67="","",IF(HSQVJugendrangliste!E67="m","Mann","Frau"))</f>
        <v/>
      </c>
      <c r="F42" t="str">
        <f>IF(HSQVJugendrangliste!B67="","",VLOOKUP(HSQVJugendrangliste!$C$21,Vereine!$A$3:$B$26,2,))</f>
        <v/>
      </c>
      <c r="G42" s="45" t="str">
        <f>IF(HSQVJugendrangliste!F67="","",HSQVJugendrangliste!F67)</f>
        <v/>
      </c>
      <c r="H42" t="str">
        <f t="shared" si="0"/>
        <v/>
      </c>
      <c r="I42" t="str">
        <f>IF(A42="","",IF(E42="mann",VLOOKUP(A42,RanglisteJungen!$D:$J,7,),VLOOKUP(A42,RanglisteMädchen!$D:$J,7,)))</f>
        <v/>
      </c>
      <c r="J42" t="str">
        <f>IF(E42="","",IF(E42="mann","Jungen "&amp;HSQVJugendrangliste!J67,"Mädchen "&amp;HSQVJugendrangliste!J67))</f>
        <v/>
      </c>
    </row>
    <row r="43" spans="1:10" ht="12.75">
      <c r="A43" t="str">
        <f>IF(HSQVJugendrangliste!G68="","",HSQVJugendrangliste!G68)</f>
        <v/>
      </c>
      <c r="B43" t="str">
        <f>IF(HSQVJugendrangliste!C68="","",HSQVJugendrangliste!C68)</f>
        <v/>
      </c>
      <c r="C43" t="str">
        <f>IF(HSQVJugendrangliste!B68="","",HSQVJugendrangliste!B68)</f>
        <v/>
      </c>
      <c r="D43" t="str">
        <f>IF(HSQVJugendrangliste!D68="d","Germany","")</f>
        <v/>
      </c>
      <c r="E43" t="str">
        <f>IF(HSQVJugendrangliste!E68="","",IF(HSQVJugendrangliste!E68="m","Mann","Frau"))</f>
        <v/>
      </c>
      <c r="F43" t="str">
        <f>IF(HSQVJugendrangliste!B68="","",VLOOKUP(HSQVJugendrangliste!$C$21,Vereine!$A$3:$B$26,2,))</f>
        <v/>
      </c>
      <c r="G43" s="45" t="str">
        <f>IF(HSQVJugendrangliste!F68="","",HSQVJugendrangliste!F68)</f>
        <v/>
      </c>
      <c r="H43" t="str">
        <f t="shared" si="0"/>
        <v/>
      </c>
      <c r="I43" t="str">
        <f>IF(A43="","",IF(E43="mann",VLOOKUP(A43,RanglisteJungen!$D:$J,7,),VLOOKUP(A43,RanglisteMädchen!$D:$J,7,)))</f>
        <v/>
      </c>
      <c r="J43" t="str">
        <f>IF(E43="","",IF(E43="mann","Jungen "&amp;HSQVJugendrangliste!J68,"Mädchen "&amp;HSQVJugendrangliste!J68))</f>
        <v/>
      </c>
    </row>
    <row r="44" spans="1:10" ht="12.75">
      <c r="A44" t="str">
        <f>IF(HSQVJugendrangliste!G69="","",HSQVJugendrangliste!G69)</f>
        <v/>
      </c>
      <c r="B44" t="str">
        <f>IF(HSQVJugendrangliste!C69="","",HSQVJugendrangliste!C69)</f>
        <v/>
      </c>
      <c r="C44" t="str">
        <f>IF(HSQVJugendrangliste!B69="","",HSQVJugendrangliste!B69)</f>
        <v/>
      </c>
      <c r="D44" t="str">
        <f>IF(HSQVJugendrangliste!D69="d","Germany","")</f>
        <v/>
      </c>
      <c r="E44" t="str">
        <f>IF(HSQVJugendrangliste!E69="","",IF(HSQVJugendrangliste!E69="m","Mann","Frau"))</f>
        <v/>
      </c>
      <c r="F44" t="str">
        <f>IF(HSQVJugendrangliste!B69="","",VLOOKUP(HSQVJugendrangliste!$C$21,Vereine!$A$3:$B$26,2,))</f>
        <v/>
      </c>
      <c r="G44" s="45" t="str">
        <f>IF(HSQVJugendrangliste!F69="","",HSQVJugendrangliste!F69)</f>
        <v/>
      </c>
      <c r="H44" t="str">
        <f t="shared" si="0"/>
        <v/>
      </c>
      <c r="I44" t="str">
        <f>IF(A44="","",IF(E44="mann",VLOOKUP(A44,RanglisteJungen!$D:$J,7,),VLOOKUP(A44,RanglisteMädchen!$D:$J,7,)))</f>
        <v/>
      </c>
      <c r="J44" t="str">
        <f>IF(E44="","",IF(E44="mann","Jungen "&amp;HSQVJugendrangliste!J69,"Mädchen "&amp;HSQVJugendrangliste!J69))</f>
        <v/>
      </c>
    </row>
    <row r="45" spans="1:10" ht="12.75">
      <c r="A45" t="str">
        <f>IF(HSQVJugendrangliste!G70="","",HSQVJugendrangliste!G70)</f>
        <v/>
      </c>
      <c r="B45" t="str">
        <f>IF(HSQVJugendrangliste!C70="","",HSQVJugendrangliste!C70)</f>
        <v/>
      </c>
      <c r="C45" t="str">
        <f>IF(HSQVJugendrangliste!B70="","",HSQVJugendrangliste!B70)</f>
        <v/>
      </c>
      <c r="D45" t="str">
        <f>IF(HSQVJugendrangliste!D70="d","Germany","")</f>
        <v/>
      </c>
      <c r="E45" t="str">
        <f>IF(HSQVJugendrangliste!E70="","",IF(HSQVJugendrangliste!E70="m","Mann","Frau"))</f>
        <v/>
      </c>
      <c r="F45" t="str">
        <f>IF(HSQVJugendrangliste!B70="","",VLOOKUP(HSQVJugendrangliste!$C$21,Vereine!$A$3:$B$26,2,))</f>
        <v/>
      </c>
      <c r="G45" s="45" t="str">
        <f>IF(HSQVJugendrangliste!F70="","",HSQVJugendrangliste!F70)</f>
        <v/>
      </c>
      <c r="H45" t="str">
        <f t="shared" si="0"/>
        <v/>
      </c>
      <c r="I45" t="str">
        <f>IF(A45="","",IF(E45="mann",VLOOKUP(A45,RanglisteJungen!$D:$J,7,),VLOOKUP(A45,RanglisteMädchen!$D:$J,7,)))</f>
        <v/>
      </c>
      <c r="J45" t="str">
        <f>IF(E45="","",IF(E45="mann","Jungen "&amp;HSQVJugendrangliste!J70,"Mädchen "&amp;HSQVJugendrangliste!J70))</f>
        <v/>
      </c>
    </row>
    <row r="46" spans="1:10" ht="12.75">
      <c r="A46" t="str">
        <f>IF(HSQVJugendrangliste!G71="","",HSQVJugendrangliste!G71)</f>
        <v/>
      </c>
      <c r="B46" t="str">
        <f>IF(HSQVJugendrangliste!C71="","",HSQVJugendrangliste!C71)</f>
        <v/>
      </c>
      <c r="C46" t="str">
        <f>IF(HSQVJugendrangliste!B71="","",HSQVJugendrangliste!B71)</f>
        <v/>
      </c>
      <c r="D46" t="str">
        <f>IF(HSQVJugendrangliste!D71="d","Germany","")</f>
        <v/>
      </c>
      <c r="E46" t="str">
        <f>IF(HSQVJugendrangliste!E71="","",IF(HSQVJugendrangliste!E71="m","Mann","Frau"))</f>
        <v/>
      </c>
      <c r="F46" t="str">
        <f>IF(HSQVJugendrangliste!B71="","",VLOOKUP(HSQVJugendrangliste!$C$21,Vereine!$A$3:$B$26,2,))</f>
        <v/>
      </c>
      <c r="G46" s="45" t="str">
        <f>IF(HSQVJugendrangliste!F71="","",HSQVJugendrangliste!F71)</f>
        <v/>
      </c>
      <c r="H46" t="str">
        <f t="shared" si="0"/>
        <v/>
      </c>
      <c r="I46" t="str">
        <f>IF(A46="","",IF(E46="mann",VLOOKUP(A46,RanglisteJungen!$D:$J,7,),VLOOKUP(A46,RanglisteMädchen!$D:$J,7,)))</f>
        <v/>
      </c>
      <c r="J46" t="str">
        <f>IF(E46="","",IF(E46="mann","Jungen "&amp;HSQVJugendrangliste!J71,"Mädchen "&amp;HSQVJugendrangliste!J71))</f>
        <v/>
      </c>
    </row>
    <row r="47" spans="1:10" ht="12.75">
      <c r="A47" t="str">
        <f>IF(HSQVJugendrangliste!G72="","",HSQVJugendrangliste!G72)</f>
        <v/>
      </c>
      <c r="B47" t="str">
        <f>IF(HSQVJugendrangliste!C72="","",HSQVJugendrangliste!C72)</f>
        <v/>
      </c>
      <c r="C47" t="str">
        <f>IF(HSQVJugendrangliste!B72="","",HSQVJugendrangliste!B72)</f>
        <v/>
      </c>
      <c r="D47" t="str">
        <f>IF(HSQVJugendrangliste!D72="d","Germany","")</f>
        <v/>
      </c>
      <c r="E47" t="str">
        <f>IF(HSQVJugendrangliste!E72="","",IF(HSQVJugendrangliste!E72="m","Mann","Frau"))</f>
        <v/>
      </c>
      <c r="F47" t="str">
        <f>IF(HSQVJugendrangliste!B72="","",VLOOKUP(HSQVJugendrangliste!$C$21,Vereine!$A$3:$B$26,2,))</f>
        <v/>
      </c>
      <c r="G47" s="45" t="str">
        <f>IF(HSQVJugendrangliste!F72="","",HSQVJugendrangliste!F72)</f>
        <v/>
      </c>
      <c r="H47" t="str">
        <f t="shared" si="0"/>
        <v/>
      </c>
      <c r="I47" t="str">
        <f>IF(A47="","",IF(E47="mann",VLOOKUP(A47,RanglisteJungen!$D:$J,7,),VLOOKUP(A47,RanglisteMädchen!$D:$J,7,)))</f>
        <v/>
      </c>
      <c r="J47" t="str">
        <f>IF(E47="","",IF(E47="mann","Jungen "&amp;HSQVJugendrangliste!J72,"Mädchen "&amp;HSQVJugendrangliste!J72))</f>
        <v/>
      </c>
    </row>
    <row r="48" spans="1:10" ht="12.75">
      <c r="A48" t="str">
        <f>IF(HSQVJugendrangliste!G73="","",HSQVJugendrangliste!G73)</f>
        <v/>
      </c>
      <c r="B48" t="str">
        <f>IF(HSQVJugendrangliste!C73="","",HSQVJugendrangliste!C73)</f>
        <v/>
      </c>
      <c r="C48" t="str">
        <f>IF(HSQVJugendrangliste!B73="","",HSQVJugendrangliste!B73)</f>
        <v/>
      </c>
      <c r="D48" t="str">
        <f>IF(HSQVJugendrangliste!D73="d","Germany","")</f>
        <v/>
      </c>
      <c r="E48" t="str">
        <f>IF(HSQVJugendrangliste!E73="","",IF(HSQVJugendrangliste!E73="m","Mann","Frau"))</f>
        <v/>
      </c>
      <c r="F48" t="str">
        <f>IF(HSQVJugendrangliste!B73="","",VLOOKUP(HSQVJugendrangliste!$C$21,Vereine!$A$3:$B$26,2,))</f>
        <v/>
      </c>
      <c r="G48" s="45" t="str">
        <f>IF(HSQVJugendrangliste!F73="","",HSQVJugendrangliste!F73)</f>
        <v/>
      </c>
      <c r="H48" t="str">
        <f t="shared" si="0"/>
        <v/>
      </c>
      <c r="I48" t="str">
        <f>IF(A48="","",IF(E48="mann",VLOOKUP(A48,RanglisteJungen!$D:$J,7,),VLOOKUP(A48,RanglisteMädchen!$D:$J,7,)))</f>
        <v/>
      </c>
      <c r="J48" t="str">
        <f>IF(E48="","",IF(E48="mann","Jungen "&amp;HSQVJugendrangliste!J73,"Mädchen "&amp;HSQVJugendrangliste!J73))</f>
        <v/>
      </c>
    </row>
    <row r="49" spans="1:10" ht="12.75">
      <c r="A49" t="str">
        <f>IF(HSQVJugendrangliste!G74="","",HSQVJugendrangliste!G74)</f>
        <v/>
      </c>
      <c r="B49" t="str">
        <f>IF(HSQVJugendrangliste!C74="","",HSQVJugendrangliste!C74)</f>
        <v/>
      </c>
      <c r="C49" t="str">
        <f>IF(HSQVJugendrangliste!B74="","",HSQVJugendrangliste!B74)</f>
        <v/>
      </c>
      <c r="D49" t="str">
        <f>IF(HSQVJugendrangliste!D74="d","Germany","")</f>
        <v/>
      </c>
      <c r="E49" t="str">
        <f>IF(HSQVJugendrangliste!E74="","",IF(HSQVJugendrangliste!E74="m","Mann","Frau"))</f>
        <v/>
      </c>
      <c r="F49" t="str">
        <f>IF(HSQVJugendrangliste!B74="","",VLOOKUP(HSQVJugendrangliste!$C$21,Vereine!$A$3:$B$26,2,))</f>
        <v/>
      </c>
      <c r="G49" s="45" t="str">
        <f>IF(HSQVJugendrangliste!F74="","",HSQVJugendrangliste!F74)</f>
        <v/>
      </c>
      <c r="H49" t="str">
        <f t="shared" si="0"/>
        <v/>
      </c>
      <c r="I49" t="str">
        <f>IF(A49="","",IF(E49="mann",VLOOKUP(A49,RanglisteJungen!$D:$J,7,),VLOOKUP(A49,RanglisteMädchen!$D:$J,7,)))</f>
        <v/>
      </c>
      <c r="J49" t="str">
        <f>IF(E49="","",IF(E49="mann","Jungen "&amp;HSQVJugendrangliste!J74,"Mädchen "&amp;HSQVJugendrangliste!J74))</f>
        <v/>
      </c>
    </row>
    <row r="50" spans="1:10" ht="12.75">
      <c r="A50" t="str">
        <f>IF(HSQVJugendrangliste!G75="","",HSQVJugendrangliste!G75)</f>
        <v/>
      </c>
      <c r="B50" t="str">
        <f>IF(HSQVJugendrangliste!C75="","",HSQVJugendrangliste!C75)</f>
        <v/>
      </c>
      <c r="C50" t="str">
        <f>IF(HSQVJugendrangliste!B75="","",HSQVJugendrangliste!B75)</f>
        <v/>
      </c>
      <c r="D50" t="str">
        <f>IF(HSQVJugendrangliste!D75="d","Germany","")</f>
        <v/>
      </c>
      <c r="E50" t="str">
        <f>IF(HSQVJugendrangliste!E75="","",IF(HSQVJugendrangliste!E75="m","Mann","Frau"))</f>
        <v/>
      </c>
      <c r="F50" t="str">
        <f>IF(HSQVJugendrangliste!B75="","",VLOOKUP(HSQVJugendrangliste!$C$21,Vereine!$A$3:$B$26,2,))</f>
        <v/>
      </c>
      <c r="G50" s="45" t="str">
        <f>IF(HSQVJugendrangliste!F75="","",HSQVJugendrangliste!F75)</f>
        <v/>
      </c>
      <c r="H50" t="str">
        <f t="shared" si="0"/>
        <v/>
      </c>
      <c r="I50" t="str">
        <f>IF(A50="","",IF(E50="mann",VLOOKUP(A50,RanglisteJungen!$D:$J,7,),VLOOKUP(A50,RanglisteMädchen!$D:$J,7,)))</f>
        <v/>
      </c>
      <c r="J50" t="str">
        <f>IF(E50="","",IF(E50="mann","Jungen "&amp;HSQVJugendrangliste!J75,"Mädchen "&amp;HSQVJugendrangliste!J75))</f>
        <v/>
      </c>
    </row>
    <row r="51" spans="1:10" ht="12.75">
      <c r="A51" t="str">
        <f>IF(HSQVJugendrangliste!G76="","",HSQVJugendrangliste!G76)</f>
        <v/>
      </c>
      <c r="B51" t="str">
        <f>IF(HSQVJugendrangliste!C76="","",HSQVJugendrangliste!C76)</f>
        <v/>
      </c>
      <c r="C51" t="str">
        <f>IF(HSQVJugendrangliste!B76="","",HSQVJugendrangliste!B76)</f>
        <v/>
      </c>
      <c r="D51" t="str">
        <f>IF(HSQVJugendrangliste!D76="d","Germany","")</f>
        <v/>
      </c>
      <c r="E51" t="str">
        <f>IF(HSQVJugendrangliste!E76="","",IF(HSQVJugendrangliste!E76="m","Mann","Frau"))</f>
        <v/>
      </c>
      <c r="F51" t="str">
        <f>IF(HSQVJugendrangliste!B76="","",VLOOKUP(HSQVJugendrangliste!$C$21,Vereine!$A$3:$B$26,2,))</f>
        <v/>
      </c>
      <c r="G51" s="45" t="str">
        <f>IF(HSQVJugendrangliste!F76="","",HSQVJugendrangliste!F76)</f>
        <v/>
      </c>
      <c r="H51" t="str">
        <f t="shared" si="0"/>
        <v/>
      </c>
      <c r="I51" t="str">
        <f>IF(A51="","",IF(E51="mann",VLOOKUP(A51,RanglisteJungen!$D:$J,7,),VLOOKUP(A51,RanglisteMädchen!$D:$J,7,)))</f>
        <v/>
      </c>
      <c r="J51" t="str">
        <f>IF(E51="","",IF(E51="mann","Jungen "&amp;HSQVJugendrangliste!J76,"Mädchen "&amp;HSQVJugendrangliste!J76))</f>
        <v/>
      </c>
    </row>
    <row r="52" spans="1:10" ht="12.75">
      <c r="A52" t="str">
        <f>IF(HSQVJugendrangliste!G77="","",HSQVJugendrangliste!G77)</f>
        <v/>
      </c>
      <c r="B52" t="str">
        <f>IF(HSQVJugendrangliste!C77="","",HSQVJugendrangliste!C77)</f>
        <v/>
      </c>
      <c r="C52" t="str">
        <f>IF(HSQVJugendrangliste!B77="","",HSQVJugendrangliste!B77)</f>
        <v/>
      </c>
      <c r="D52" t="str">
        <f>IF(HSQVJugendrangliste!D77="d","Germany","")</f>
        <v/>
      </c>
      <c r="E52" t="str">
        <f>IF(HSQVJugendrangliste!E77="","",IF(HSQVJugendrangliste!E77="m","Mann","Frau"))</f>
        <v/>
      </c>
      <c r="F52" t="str">
        <f>IF(HSQVJugendrangliste!B77="","",VLOOKUP(HSQVJugendrangliste!$C$21,Vereine!$A$3:$B$26,2,))</f>
        <v/>
      </c>
      <c r="G52" s="45" t="str">
        <f>IF(HSQVJugendrangliste!F77="","",HSQVJugendrangliste!F77)</f>
        <v/>
      </c>
      <c r="H52" t="str">
        <f t="shared" si="0"/>
        <v/>
      </c>
      <c r="I52" t="str">
        <f>IF(A52="","",IF(E52="mann",VLOOKUP(A52,RanglisteJungen!$D:$J,7,),VLOOKUP(A52,RanglisteMädchen!$D:$J,7,)))</f>
        <v/>
      </c>
      <c r="J52" t="str">
        <f>IF(E52="","",IF(E52="mann","Jungen "&amp;HSQVJugendrangliste!J77,"Mädchen "&amp;HSQVJugendrangliste!J77))</f>
        <v/>
      </c>
    </row>
    <row r="53" spans="1:10" ht="12.75">
      <c r="A53" t="str">
        <f>IF(HSQVJugendrangliste!G78="","",HSQVJugendrangliste!G78)</f>
        <v/>
      </c>
      <c r="B53" t="str">
        <f>IF(HSQVJugendrangliste!C78="","",HSQVJugendrangliste!C78)</f>
        <v/>
      </c>
      <c r="C53" t="str">
        <f>IF(HSQVJugendrangliste!B78="","",HSQVJugendrangliste!B78)</f>
        <v/>
      </c>
      <c r="D53" t="str">
        <f>IF(HSQVJugendrangliste!D78="d","Germany","")</f>
        <v/>
      </c>
      <c r="E53" t="str">
        <f>IF(HSQVJugendrangliste!E78="","",IF(HSQVJugendrangliste!E78="m","Mann","Frau"))</f>
        <v/>
      </c>
      <c r="F53" t="str">
        <f>IF(HSQVJugendrangliste!B78="","",VLOOKUP(HSQVJugendrangliste!$C$21,Vereine!$A$3:$B$26,2,))</f>
        <v/>
      </c>
      <c r="G53" s="45" t="str">
        <f>IF(HSQVJugendrangliste!F78="","",HSQVJugendrangliste!F78)</f>
        <v/>
      </c>
      <c r="H53" t="str">
        <f t="shared" si="0"/>
        <v/>
      </c>
      <c r="I53" t="str">
        <f>IF(A53="","",IF(E53="mann",VLOOKUP(A53,RanglisteJungen!$D:$J,7,),VLOOKUP(A53,RanglisteMädchen!$D:$J,7,)))</f>
        <v/>
      </c>
      <c r="J53" t="str">
        <f>IF(E53="","",IF(E53="mann","Jungen "&amp;HSQVJugendrangliste!J78,"Mädchen "&amp;HSQVJugendrangliste!J78))</f>
        <v/>
      </c>
    </row>
    <row r="54" spans="1:10" ht="12.75">
      <c r="A54" t="str">
        <f>IF(HSQVJugendrangliste!G79="","",HSQVJugendrangliste!G79)</f>
        <v/>
      </c>
      <c r="B54" t="str">
        <f>IF(HSQVJugendrangliste!C79="","",HSQVJugendrangliste!C79)</f>
        <v/>
      </c>
      <c r="C54" t="str">
        <f>IF(HSQVJugendrangliste!B79="","",HSQVJugendrangliste!B79)</f>
        <v/>
      </c>
      <c r="D54" t="str">
        <f>IF(HSQVJugendrangliste!D79="d","Germany","")</f>
        <v/>
      </c>
      <c r="E54" t="str">
        <f>IF(HSQVJugendrangliste!E79="","",IF(HSQVJugendrangliste!E79="m","Mann","Frau"))</f>
        <v/>
      </c>
      <c r="F54" t="str">
        <f>IF(HSQVJugendrangliste!B79="","",VLOOKUP(HSQVJugendrangliste!$C$21,Vereine!$A$3:$B$26,2,))</f>
        <v/>
      </c>
      <c r="G54" s="45" t="str">
        <f>IF(HSQVJugendrangliste!F79="","",HSQVJugendrangliste!F79)</f>
        <v/>
      </c>
      <c r="H54" t="str">
        <f t="shared" si="0"/>
        <v/>
      </c>
      <c r="I54" t="str">
        <f>IF(A54="","",IF(E54="mann",VLOOKUP(A54,RanglisteJungen!$D:$J,7,),VLOOKUP(A54,RanglisteMädchen!$D:$J,7,)))</f>
        <v/>
      </c>
      <c r="J54" t="str">
        <f>IF(E54="","",IF(E54="mann","Jungen "&amp;HSQVJugendrangliste!J79,"Mädchen "&amp;HSQVJugendrangliste!J79))</f>
        <v/>
      </c>
    </row>
    <row r="55" spans="1:10" ht="12.75">
      <c r="A55" t="str">
        <f>IF(HSQVJugendrangliste!G80="","",HSQVJugendrangliste!G80)</f>
        <v/>
      </c>
      <c r="B55" t="str">
        <f>IF(HSQVJugendrangliste!C80="","",HSQVJugendrangliste!C80)</f>
        <v/>
      </c>
      <c r="C55" t="str">
        <f>IF(HSQVJugendrangliste!B80="","",HSQVJugendrangliste!B80)</f>
        <v/>
      </c>
      <c r="D55" t="str">
        <f>IF(HSQVJugendrangliste!D80="d","Germany","")</f>
        <v/>
      </c>
      <c r="E55" t="str">
        <f>IF(HSQVJugendrangliste!E80="","",IF(HSQVJugendrangliste!E80="m","Mann","Frau"))</f>
        <v/>
      </c>
      <c r="F55" t="str">
        <f>IF(HSQVJugendrangliste!B80="","",VLOOKUP(HSQVJugendrangliste!$C$21,Vereine!$A$3:$B$26,2,))</f>
        <v/>
      </c>
      <c r="G55" s="45" t="str">
        <f>IF(HSQVJugendrangliste!F80="","",HSQVJugendrangliste!F80)</f>
        <v/>
      </c>
      <c r="H55" t="str">
        <f t="shared" si="0"/>
        <v/>
      </c>
      <c r="I55" t="str">
        <f>IF(A55="","",IF(E55="mann",VLOOKUP(A55,RanglisteJungen!$D:$J,7,),VLOOKUP(A55,RanglisteMädchen!$D:$J,7,)))</f>
        <v/>
      </c>
      <c r="J55" t="str">
        <f>IF(E55="","",IF(E55="mann","Jungen "&amp;HSQVJugendrangliste!J80,"Mädchen "&amp;HSQVJugendrangliste!J80))</f>
        <v/>
      </c>
    </row>
    <row r="56" spans="1:10" ht="12.75">
      <c r="A56" t="str">
        <f>IF(HSQVJugendrangliste!G81="","",HSQVJugendrangliste!G81)</f>
        <v/>
      </c>
      <c r="B56" t="str">
        <f>IF(HSQVJugendrangliste!C81="","",HSQVJugendrangliste!C81)</f>
        <v/>
      </c>
      <c r="C56" t="str">
        <f>IF(HSQVJugendrangliste!B81="","",HSQVJugendrangliste!B81)</f>
        <v/>
      </c>
      <c r="D56" t="str">
        <f>IF(HSQVJugendrangliste!D81="d","Germany","")</f>
        <v/>
      </c>
      <c r="E56" t="str">
        <f>IF(HSQVJugendrangliste!E81="","",IF(HSQVJugendrangliste!E81="m","Mann","Frau"))</f>
        <v/>
      </c>
      <c r="F56" t="str">
        <f>IF(HSQVJugendrangliste!B81="","",VLOOKUP(HSQVJugendrangliste!$C$21,Vereine!$A$3:$B$26,2,))</f>
        <v/>
      </c>
      <c r="G56" s="45" t="str">
        <f>IF(HSQVJugendrangliste!F81="","",HSQVJugendrangliste!F81)</f>
        <v/>
      </c>
      <c r="H56" t="str">
        <f aca="true" t="shared" si="2" ref="H56:H119">IF(E56="","","Meldungen")</f>
        <v/>
      </c>
      <c r="I56" t="str">
        <f>IF(A56="","",IF(E56="mann",VLOOKUP(A56,RanglisteJungen!$D:$J,7,),VLOOKUP(A56,RanglisteMädchen!$D:$J,7,)))</f>
        <v/>
      </c>
      <c r="J56" t="str">
        <f>IF(E56="","",IF(E56="mann","Jungen "&amp;HSQVJugendrangliste!J81,"Mädchen "&amp;HSQVJugendrangliste!J81))</f>
        <v/>
      </c>
    </row>
    <row r="57" spans="1:10" ht="12.75">
      <c r="A57" t="str">
        <f>IF(HSQVJugendrangliste!G82="","",HSQVJugendrangliste!G82)</f>
        <v/>
      </c>
      <c r="B57" t="str">
        <f>IF(HSQVJugendrangliste!C82="","",HSQVJugendrangliste!C82)</f>
        <v/>
      </c>
      <c r="C57" t="str">
        <f>IF(HSQVJugendrangliste!B82="","",HSQVJugendrangliste!B82)</f>
        <v/>
      </c>
      <c r="D57" t="str">
        <f>IF(HSQVJugendrangliste!D82="d","Germany","")</f>
        <v/>
      </c>
      <c r="E57" t="str">
        <f>IF(HSQVJugendrangliste!E82="","",IF(HSQVJugendrangliste!E82="m","Mann","Frau"))</f>
        <v/>
      </c>
      <c r="F57" t="str">
        <f>IF(HSQVJugendrangliste!B82="","",VLOOKUP(HSQVJugendrangliste!$C$21,Vereine!$A$3:$B$26,2,))</f>
        <v/>
      </c>
      <c r="G57" s="45" t="str">
        <f>IF(HSQVJugendrangliste!F82="","",HSQVJugendrangliste!F82)</f>
        <v/>
      </c>
      <c r="H57" t="str">
        <f t="shared" si="2"/>
        <v/>
      </c>
      <c r="I57" t="str">
        <f>IF(A57="","",IF(E57="mann",VLOOKUP(A57,RanglisteJungen!$D:$J,7,),VLOOKUP(A57,RanglisteMädchen!$D:$J,7,)))</f>
        <v/>
      </c>
      <c r="J57" t="str">
        <f>IF(E57="","",IF(E57="mann","Jungen "&amp;HSQVJugendrangliste!J82,"Mädchen "&amp;HSQVJugendrangliste!J82))</f>
        <v/>
      </c>
    </row>
    <row r="58" spans="1:10" ht="12.75">
      <c r="A58" t="str">
        <f>IF(HSQVJugendrangliste!G83="","",HSQVJugendrangliste!G83)</f>
        <v/>
      </c>
      <c r="B58" t="str">
        <f>IF(HSQVJugendrangliste!C83="","",HSQVJugendrangliste!C83)</f>
        <v/>
      </c>
      <c r="C58" t="str">
        <f>IF(HSQVJugendrangliste!B83="","",HSQVJugendrangliste!B83)</f>
        <v/>
      </c>
      <c r="D58" t="str">
        <f>IF(HSQVJugendrangliste!D83="d","Germany","")</f>
        <v/>
      </c>
      <c r="E58" t="str">
        <f>IF(HSQVJugendrangliste!E83="","",IF(HSQVJugendrangliste!E83="m","Mann","Frau"))</f>
        <v/>
      </c>
      <c r="F58" t="str">
        <f>IF(HSQVJugendrangliste!B83="","",VLOOKUP(HSQVJugendrangliste!$C$21,Vereine!$A$3:$B$26,2,))</f>
        <v/>
      </c>
      <c r="G58" s="45" t="str">
        <f>IF(HSQVJugendrangliste!F83="","",HSQVJugendrangliste!F83)</f>
        <v/>
      </c>
      <c r="H58" t="str">
        <f t="shared" si="2"/>
        <v/>
      </c>
      <c r="I58" t="str">
        <f>IF(A58="","",IF(E58="mann",VLOOKUP(A58,RanglisteJungen!$D:$J,7,),VLOOKUP(A58,RanglisteMädchen!$D:$J,7,)))</f>
        <v/>
      </c>
      <c r="J58" t="str">
        <f>IF(E58="","",IF(E58="mann","Jungen "&amp;HSQVJugendrangliste!J83,"Mädchen "&amp;HSQVJugendrangliste!J83))</f>
        <v/>
      </c>
    </row>
    <row r="59" spans="1:10" ht="12.75">
      <c r="A59" t="str">
        <f>IF(HSQVJugendrangliste!G84="","",HSQVJugendrangliste!G84)</f>
        <v/>
      </c>
      <c r="B59" t="str">
        <f>IF(HSQVJugendrangliste!C84="","",HSQVJugendrangliste!C84)</f>
        <v/>
      </c>
      <c r="C59" t="str">
        <f>IF(HSQVJugendrangliste!B84="","",HSQVJugendrangliste!B84)</f>
        <v/>
      </c>
      <c r="D59" t="str">
        <f>IF(HSQVJugendrangliste!D84="d","Germany","")</f>
        <v/>
      </c>
      <c r="E59" t="str">
        <f>IF(HSQVJugendrangliste!E84="","",IF(HSQVJugendrangliste!E84="m","Mann","Frau"))</f>
        <v/>
      </c>
      <c r="F59" t="str">
        <f>IF(HSQVJugendrangliste!B84="","",VLOOKUP(HSQVJugendrangliste!$C$21,Vereine!$A$3:$B$26,2,))</f>
        <v/>
      </c>
      <c r="G59" s="45" t="str">
        <f>IF(HSQVJugendrangliste!F84="","",HSQVJugendrangliste!F84)</f>
        <v/>
      </c>
      <c r="H59" t="str">
        <f t="shared" si="2"/>
        <v/>
      </c>
      <c r="I59" t="str">
        <f>IF(A59="","",IF(E59="mann",VLOOKUP(A59,RanglisteJungen!$D:$J,7,),VLOOKUP(A59,RanglisteMädchen!$D:$J,7,)))</f>
        <v/>
      </c>
      <c r="J59" t="str">
        <f>IF(E59="","",IF(E59="mann","Jungen "&amp;HSQVJugendrangliste!J84,"Mädchen "&amp;HSQVJugendrangliste!J84))</f>
        <v/>
      </c>
    </row>
    <row r="60" spans="1:10" ht="12.75">
      <c r="A60" t="str">
        <f>IF(HSQVJugendrangliste!G85="","",HSQVJugendrangliste!G85)</f>
        <v/>
      </c>
      <c r="B60" t="str">
        <f>IF(HSQVJugendrangliste!C85="","",HSQVJugendrangliste!C85)</f>
        <v/>
      </c>
      <c r="C60" t="str">
        <f>IF(HSQVJugendrangliste!B85="","",HSQVJugendrangliste!B85)</f>
        <v/>
      </c>
      <c r="D60" t="str">
        <f>IF(HSQVJugendrangliste!D85="d","Germany","")</f>
        <v/>
      </c>
      <c r="E60" t="str">
        <f>IF(HSQVJugendrangliste!E85="","",IF(HSQVJugendrangliste!E85="m","Mann","Frau"))</f>
        <v/>
      </c>
      <c r="F60" t="str">
        <f>IF(HSQVJugendrangliste!B85="","",VLOOKUP(HSQVJugendrangliste!$C$21,Vereine!$A$3:$B$26,2,))</f>
        <v/>
      </c>
      <c r="G60" s="45" t="str">
        <f>IF(HSQVJugendrangliste!F85="","",HSQVJugendrangliste!F85)</f>
        <v/>
      </c>
      <c r="H60" t="str">
        <f t="shared" si="2"/>
        <v/>
      </c>
      <c r="I60" t="str">
        <f>IF(A60="","",IF(E60="mann",VLOOKUP(A60,RanglisteJungen!$D:$J,7,),VLOOKUP(A60,RanglisteMädchen!$D:$J,7,)))</f>
        <v/>
      </c>
      <c r="J60" t="str">
        <f>IF(E60="","",IF(E60="mann","Jungen "&amp;HSQVJugendrangliste!J85,"Mädchen "&amp;HSQVJugendrangliste!J85))</f>
        <v/>
      </c>
    </row>
    <row r="61" spans="1:10" ht="12.75">
      <c r="A61" t="str">
        <f>IF(HSQVJugendrangliste!G86="","",HSQVJugendrangliste!G86)</f>
        <v/>
      </c>
      <c r="B61" t="str">
        <f>IF(HSQVJugendrangliste!C86="","",HSQVJugendrangliste!C86)</f>
        <v/>
      </c>
      <c r="C61" t="str">
        <f>IF(HSQVJugendrangliste!B86="","",HSQVJugendrangliste!B86)</f>
        <v/>
      </c>
      <c r="D61" t="str">
        <f>IF(HSQVJugendrangliste!D86="d","Germany","")</f>
        <v/>
      </c>
      <c r="E61" t="str">
        <f>IF(HSQVJugendrangliste!E86="","",IF(HSQVJugendrangliste!E86="m","Mann","Frau"))</f>
        <v/>
      </c>
      <c r="F61" t="str">
        <f>IF(HSQVJugendrangliste!B86="","",VLOOKUP(HSQVJugendrangliste!$C$21,Vereine!$A$3:$B$26,2,))</f>
        <v/>
      </c>
      <c r="G61" s="45" t="str">
        <f>IF(HSQVJugendrangliste!F86="","",HSQVJugendrangliste!F86)</f>
        <v/>
      </c>
      <c r="H61" t="str">
        <f t="shared" si="2"/>
        <v/>
      </c>
      <c r="I61" t="str">
        <f>IF(A61="","",IF(E61="mann",VLOOKUP(A61,RanglisteJungen!$D:$J,7,),VLOOKUP(A61,RanglisteMädchen!$D:$J,7,)))</f>
        <v/>
      </c>
      <c r="J61" t="str">
        <f>IF(E61="","",IF(E61="mann","Jungen "&amp;HSQVJugendrangliste!J86,"Mädchen "&amp;HSQVJugendrangliste!J86))</f>
        <v/>
      </c>
    </row>
    <row r="62" spans="1:10" ht="12.75">
      <c r="A62" t="str">
        <f>IF(HSQVJugendrangliste!G87="","",HSQVJugendrangliste!G87)</f>
        <v/>
      </c>
      <c r="B62" t="str">
        <f>IF(HSQVJugendrangliste!C87="","",HSQVJugendrangliste!C87)</f>
        <v/>
      </c>
      <c r="C62" t="str">
        <f>IF(HSQVJugendrangliste!B87="","",HSQVJugendrangliste!B87)</f>
        <v/>
      </c>
      <c r="D62" t="str">
        <f>IF(HSQVJugendrangliste!D87="d","Germany","")</f>
        <v/>
      </c>
      <c r="E62" t="str">
        <f>IF(HSQVJugendrangliste!E87="","",IF(HSQVJugendrangliste!E87="m","Mann","Frau"))</f>
        <v/>
      </c>
      <c r="F62" t="str">
        <f>IF(HSQVJugendrangliste!B87="","",VLOOKUP(HSQVJugendrangliste!$C$21,Vereine!$A$3:$B$26,2,))</f>
        <v/>
      </c>
      <c r="G62" s="45" t="str">
        <f>IF(HSQVJugendrangliste!F87="","",HSQVJugendrangliste!F87)</f>
        <v/>
      </c>
      <c r="H62" t="str">
        <f t="shared" si="2"/>
        <v/>
      </c>
      <c r="I62" t="str">
        <f>IF(A62="","",IF(E62="mann",VLOOKUP(A62,RanglisteJungen!$D:$J,7,),VLOOKUP(A62,RanglisteMädchen!$D:$J,7,)))</f>
        <v/>
      </c>
      <c r="J62" t="str">
        <f>IF(E62="","",IF(E62="mann","Jungen "&amp;HSQVJugendrangliste!J87,"Mädchen "&amp;HSQVJugendrangliste!J87))</f>
        <v/>
      </c>
    </row>
    <row r="63" spans="1:10" ht="12.75">
      <c r="A63" t="str">
        <f>IF(HSQVJugendrangliste!G88="","",HSQVJugendrangliste!G88)</f>
        <v/>
      </c>
      <c r="B63" t="str">
        <f>IF(HSQVJugendrangliste!C88="","",HSQVJugendrangliste!C88)</f>
        <v/>
      </c>
      <c r="C63" t="str">
        <f>IF(HSQVJugendrangliste!B88="","",HSQVJugendrangliste!B88)</f>
        <v/>
      </c>
      <c r="D63" t="str">
        <f>IF(HSQVJugendrangliste!D88="d","Germany","")</f>
        <v/>
      </c>
      <c r="E63" t="str">
        <f>IF(HSQVJugendrangliste!E88="","",IF(HSQVJugendrangliste!E88="m","Mann","Frau"))</f>
        <v/>
      </c>
      <c r="F63" t="str">
        <f>IF(HSQVJugendrangliste!B88="","",VLOOKUP(HSQVJugendrangliste!$C$21,Vereine!$A$3:$B$26,2,))</f>
        <v/>
      </c>
      <c r="G63" s="45" t="str">
        <f>IF(HSQVJugendrangliste!F88="","",HSQVJugendrangliste!F88)</f>
        <v/>
      </c>
      <c r="H63" t="str">
        <f t="shared" si="2"/>
        <v/>
      </c>
      <c r="I63" t="str">
        <f>IF(A63="","",IF(E63="mann",VLOOKUP(A63,RanglisteJungen!$D:$J,7,),VLOOKUP(A63,RanglisteMädchen!$D:$J,7,)))</f>
        <v/>
      </c>
      <c r="J63" t="str">
        <f>IF(E63="","",IF(E63="mann","Jungen "&amp;HSQVJugendrangliste!J88,"Mädchen "&amp;HSQVJugendrangliste!J88))</f>
        <v/>
      </c>
    </row>
    <row r="64" spans="1:10" ht="12.75">
      <c r="A64" t="str">
        <f>IF(HSQVJugendrangliste!G89="","",HSQVJugendrangliste!G89)</f>
        <v/>
      </c>
      <c r="B64" t="str">
        <f>IF(HSQVJugendrangliste!C89="","",HSQVJugendrangliste!C89)</f>
        <v/>
      </c>
      <c r="C64" t="str">
        <f>IF(HSQVJugendrangliste!B89="","",HSQVJugendrangliste!B89)</f>
        <v/>
      </c>
      <c r="D64" t="str">
        <f>IF(HSQVJugendrangliste!D89="d","Germany","")</f>
        <v/>
      </c>
      <c r="E64" t="str">
        <f>IF(HSQVJugendrangliste!E89="","",IF(HSQVJugendrangliste!E89="m","Mann","Frau"))</f>
        <v/>
      </c>
      <c r="F64" t="str">
        <f>IF(HSQVJugendrangliste!B89="","",VLOOKUP(HSQVJugendrangliste!$C$21,Vereine!$A$3:$B$26,2,))</f>
        <v/>
      </c>
      <c r="G64" s="45" t="str">
        <f>IF(HSQVJugendrangliste!F89="","",HSQVJugendrangliste!F89)</f>
        <v/>
      </c>
      <c r="H64" t="str">
        <f t="shared" si="2"/>
        <v/>
      </c>
      <c r="I64" t="str">
        <f>IF(A64="","",IF(E64="mann",VLOOKUP(A64,RanglisteJungen!$D:$J,7,),VLOOKUP(A64,RanglisteMädchen!$D:$J,7,)))</f>
        <v/>
      </c>
      <c r="J64" t="str">
        <f>IF(E64="","",IF(E64="mann","Jungen "&amp;HSQVJugendrangliste!J89,"Mädchen "&amp;HSQVJugendrangliste!J89))</f>
        <v/>
      </c>
    </row>
    <row r="65" spans="1:10" ht="12.75">
      <c r="A65" t="str">
        <f>IF(HSQVJugendrangliste!G90="","",HSQVJugendrangliste!G90)</f>
        <v/>
      </c>
      <c r="B65" t="str">
        <f>IF(HSQVJugendrangliste!C90="","",HSQVJugendrangliste!C90)</f>
        <v/>
      </c>
      <c r="C65" t="str">
        <f>IF(HSQVJugendrangliste!B90="","",HSQVJugendrangliste!B90)</f>
        <v/>
      </c>
      <c r="D65" t="str">
        <f>IF(HSQVJugendrangliste!D90="d","Germany","")</f>
        <v/>
      </c>
      <c r="E65" t="str">
        <f>IF(HSQVJugendrangliste!E90="","",IF(HSQVJugendrangliste!E90="m","Mann","Frau"))</f>
        <v/>
      </c>
      <c r="F65" t="str">
        <f>IF(HSQVJugendrangliste!B90="","",VLOOKUP(HSQVJugendrangliste!$C$21,Vereine!$A$3:$B$26,2,))</f>
        <v/>
      </c>
      <c r="G65" s="45" t="str">
        <f>IF(HSQVJugendrangliste!F90="","",HSQVJugendrangliste!F90)</f>
        <v/>
      </c>
      <c r="H65" t="str">
        <f t="shared" si="2"/>
        <v/>
      </c>
      <c r="I65" t="str">
        <f>IF(A65="","",IF(E65="mann",VLOOKUP(A65,RanglisteJungen!$D:$J,7,),VLOOKUP(A65,RanglisteMädchen!$D:$J,7,)))</f>
        <v/>
      </c>
      <c r="J65" t="str">
        <f>IF(E65="","",IF(E65="mann","Jungen "&amp;HSQVJugendrangliste!J90,"Mädchen "&amp;HSQVJugendrangliste!J90))</f>
        <v/>
      </c>
    </row>
    <row r="66" spans="1:10" ht="12.75">
      <c r="A66" t="str">
        <f>IF(HSQVJugendrangliste!G91="","",HSQVJugendrangliste!G91)</f>
        <v/>
      </c>
      <c r="B66" t="str">
        <f>IF(HSQVJugendrangliste!C91="","",HSQVJugendrangliste!C91)</f>
        <v/>
      </c>
      <c r="C66" t="str">
        <f>IF(HSQVJugendrangliste!B91="","",HSQVJugendrangliste!B91)</f>
        <v/>
      </c>
      <c r="D66" t="str">
        <f>IF(HSQVJugendrangliste!D91="d","Germany","")</f>
        <v/>
      </c>
      <c r="E66" t="str">
        <f>IF(HSQVJugendrangliste!E91="","",IF(HSQVJugendrangliste!E91="m","Mann","Frau"))</f>
        <v/>
      </c>
      <c r="F66" t="str">
        <f>IF(HSQVJugendrangliste!B91="","",VLOOKUP(HSQVJugendrangliste!$C$21,Vereine!$A$3:$B$26,2,))</f>
        <v/>
      </c>
      <c r="G66" s="45" t="str">
        <f>IF(HSQVJugendrangliste!F91="","",HSQVJugendrangliste!F91)</f>
        <v/>
      </c>
      <c r="H66" t="str">
        <f t="shared" si="2"/>
        <v/>
      </c>
      <c r="I66" t="str">
        <f>IF(A66="","",IF(E66="mann",VLOOKUP(A66,RanglisteJungen!$D:$J,7,),VLOOKUP(A66,RanglisteMädchen!$D:$J,7,)))</f>
        <v/>
      </c>
      <c r="J66" t="str">
        <f>IF(E66="","",IF(E66="mann","Jungen "&amp;HSQVJugendrangliste!J91,"Mädchen "&amp;HSQVJugendrangliste!J91))</f>
        <v/>
      </c>
    </row>
    <row r="67" spans="1:10" ht="12.75">
      <c r="A67" t="str">
        <f>IF(HSQVJugendrangliste!G92="","",HSQVJugendrangliste!G92)</f>
        <v/>
      </c>
      <c r="B67" t="str">
        <f>IF(HSQVJugendrangliste!C92="","",HSQVJugendrangliste!C92)</f>
        <v/>
      </c>
      <c r="C67" t="str">
        <f>IF(HSQVJugendrangliste!B92="","",HSQVJugendrangliste!B92)</f>
        <v/>
      </c>
      <c r="D67" t="str">
        <f>IF(HSQVJugendrangliste!D92="d","Germany","")</f>
        <v/>
      </c>
      <c r="E67" t="str">
        <f>IF(HSQVJugendrangliste!E92="","",IF(HSQVJugendrangliste!E92="m","Mann","Frau"))</f>
        <v/>
      </c>
      <c r="F67" t="str">
        <f>IF(HSQVJugendrangliste!B92="","",VLOOKUP(HSQVJugendrangliste!$C$21,Vereine!$A$3:$B$26,2,))</f>
        <v/>
      </c>
      <c r="G67" s="45" t="str">
        <f>IF(HSQVJugendrangliste!F92="","",HSQVJugendrangliste!F92)</f>
        <v/>
      </c>
      <c r="H67" t="str">
        <f t="shared" si="2"/>
        <v/>
      </c>
      <c r="I67" t="str">
        <f>IF(A67="","",IF(E67="mann",VLOOKUP(A67,RanglisteJungen!$D:$J,7,),VLOOKUP(A67,RanglisteMädchen!$D:$J,7,)))</f>
        <v/>
      </c>
      <c r="J67" t="str">
        <f>IF(E67="","",IF(E67="mann","Jungen "&amp;HSQVJugendrangliste!J92,"Mädchen "&amp;HSQVJugendrangliste!J92))</f>
        <v/>
      </c>
    </row>
    <row r="68" spans="1:10" ht="12.75">
      <c r="A68" t="str">
        <f>IF(HSQVJugendrangliste!G93="","",HSQVJugendrangliste!G93)</f>
        <v/>
      </c>
      <c r="B68" t="str">
        <f>IF(HSQVJugendrangliste!C93="","",HSQVJugendrangliste!C93)</f>
        <v/>
      </c>
      <c r="C68" t="str">
        <f>IF(HSQVJugendrangliste!B93="","",HSQVJugendrangliste!B93)</f>
        <v/>
      </c>
      <c r="D68" t="str">
        <f>IF(HSQVJugendrangliste!D93="d","Germany","")</f>
        <v/>
      </c>
      <c r="E68" t="str">
        <f>IF(HSQVJugendrangliste!E93="","",IF(HSQVJugendrangliste!E93="m","Mann","Frau"))</f>
        <v/>
      </c>
      <c r="F68" t="str">
        <f>IF(HSQVJugendrangliste!B93="","",VLOOKUP(HSQVJugendrangliste!$C$21,Vereine!$A$3:$B$26,2,))</f>
        <v/>
      </c>
      <c r="G68" s="45" t="str">
        <f>IF(HSQVJugendrangliste!F93="","",HSQVJugendrangliste!F93)</f>
        <v/>
      </c>
      <c r="H68" t="str">
        <f t="shared" si="2"/>
        <v/>
      </c>
      <c r="I68" t="str">
        <f>IF(A68="","",IF(E68="mann",VLOOKUP(A68,RanglisteJungen!$D:$J,7,),VLOOKUP(A68,RanglisteMädchen!$D:$J,7,)))</f>
        <v/>
      </c>
      <c r="J68" t="str">
        <f>IF(E68="","",IF(E68="mann","Jungen "&amp;HSQVJugendrangliste!J93,"Mädchen "&amp;HSQVJugendrangliste!J93))</f>
        <v/>
      </c>
    </row>
    <row r="69" spans="1:10" ht="12.75">
      <c r="A69" t="str">
        <f>IF(HSQVJugendrangliste!G94="","",HSQVJugendrangliste!G94)</f>
        <v/>
      </c>
      <c r="B69" t="str">
        <f>IF(HSQVJugendrangliste!C94="","",HSQVJugendrangliste!C94)</f>
        <v/>
      </c>
      <c r="C69" t="str">
        <f>IF(HSQVJugendrangliste!B94="","",HSQVJugendrangliste!B94)</f>
        <v/>
      </c>
      <c r="D69" t="str">
        <f>IF(HSQVJugendrangliste!D94="d","Germany","")</f>
        <v/>
      </c>
      <c r="E69" t="str">
        <f>IF(HSQVJugendrangliste!E94="","",IF(HSQVJugendrangliste!E94="m","Mann","Frau"))</f>
        <v/>
      </c>
      <c r="F69" t="str">
        <f>IF(HSQVJugendrangliste!B94="","",VLOOKUP(HSQVJugendrangliste!$C$21,Vereine!$A$3:$B$26,2,))</f>
        <v/>
      </c>
      <c r="G69" s="45" t="str">
        <f>IF(HSQVJugendrangliste!F94="","",HSQVJugendrangliste!F94)</f>
        <v/>
      </c>
      <c r="H69" t="str">
        <f t="shared" si="2"/>
        <v/>
      </c>
      <c r="I69" t="str">
        <f>IF(A69="","",IF(E69="mann",VLOOKUP(A69,RanglisteJungen!$D:$J,7,),VLOOKUP(A69,RanglisteMädchen!$D:$J,7,)))</f>
        <v/>
      </c>
      <c r="J69" t="str">
        <f>IF(E69="","",IF(E69="mann","Jungen "&amp;HSQVJugendrangliste!J94,"Mädchen "&amp;HSQVJugendrangliste!J94))</f>
        <v/>
      </c>
    </row>
    <row r="70" spans="1:10" ht="12.75">
      <c r="A70" t="str">
        <f>IF(HSQVJugendrangliste!G95="","",HSQVJugendrangliste!G95)</f>
        <v/>
      </c>
      <c r="B70" t="str">
        <f>IF(HSQVJugendrangliste!C95="","",HSQVJugendrangliste!C95)</f>
        <v/>
      </c>
      <c r="C70" t="str">
        <f>IF(HSQVJugendrangliste!B95="","",HSQVJugendrangliste!B95)</f>
        <v/>
      </c>
      <c r="D70" t="str">
        <f>IF(HSQVJugendrangliste!D95="d","Germany","")</f>
        <v/>
      </c>
      <c r="E70" t="str">
        <f>IF(HSQVJugendrangliste!E95="","",IF(HSQVJugendrangliste!E95="m","Mann","Frau"))</f>
        <v/>
      </c>
      <c r="F70" t="str">
        <f>IF(HSQVJugendrangliste!B95="","",VLOOKUP(HSQVJugendrangliste!$C$21,Vereine!$A$3:$B$26,2,))</f>
        <v/>
      </c>
      <c r="G70" s="45" t="str">
        <f>IF(HSQVJugendrangliste!F95="","",HSQVJugendrangliste!F95)</f>
        <v/>
      </c>
      <c r="H70" t="str">
        <f t="shared" si="2"/>
        <v/>
      </c>
      <c r="I70" t="str">
        <f>IF(A70="","",IF(E70="mann",VLOOKUP(A70,RanglisteJungen!$D:$J,7,),VLOOKUP(A70,RanglisteMädchen!$D:$J,7,)))</f>
        <v/>
      </c>
      <c r="J70" t="str">
        <f>IF(E70="","",IF(E70="mann","Jungen "&amp;HSQVJugendrangliste!J95,"Mädchen "&amp;HSQVJugendrangliste!J95))</f>
        <v/>
      </c>
    </row>
    <row r="71" spans="1:10" ht="12.75">
      <c r="A71" t="str">
        <f>IF(HSQVJugendrangliste!G96="","",HSQVJugendrangliste!G96)</f>
        <v/>
      </c>
      <c r="B71" t="str">
        <f>IF(HSQVJugendrangliste!C96="","",HSQVJugendrangliste!C96)</f>
        <v/>
      </c>
      <c r="C71" t="str">
        <f>IF(HSQVJugendrangliste!B96="","",HSQVJugendrangliste!B96)</f>
        <v/>
      </c>
      <c r="D71" t="str">
        <f>IF(HSQVJugendrangliste!D96="d","Germany","")</f>
        <v/>
      </c>
      <c r="E71" t="str">
        <f>IF(HSQVJugendrangliste!E96="","",IF(HSQVJugendrangliste!E96="m","Mann","Frau"))</f>
        <v/>
      </c>
      <c r="F71" t="str">
        <f>IF(HSQVJugendrangliste!B96="","",VLOOKUP(HSQVJugendrangliste!$C$21,Vereine!$A$3:$B$26,2,))</f>
        <v/>
      </c>
      <c r="G71" s="45" t="str">
        <f>IF(HSQVJugendrangliste!F96="","",HSQVJugendrangliste!F96)</f>
        <v/>
      </c>
      <c r="H71" t="str">
        <f t="shared" si="2"/>
        <v/>
      </c>
      <c r="I71" t="str">
        <f>IF(A71="","",IF(E71="mann",VLOOKUP(A71,RanglisteJungen!$D:$J,7,),VLOOKUP(A71,RanglisteMädchen!$D:$J,7,)))</f>
        <v/>
      </c>
      <c r="J71" t="str">
        <f>IF(E71="","",IF(E71="mann","Jungen "&amp;HSQVJugendrangliste!J96,"Mädchen "&amp;HSQVJugendrangliste!J96))</f>
        <v/>
      </c>
    </row>
    <row r="72" spans="1:10" ht="12.75">
      <c r="A72" t="str">
        <f>IF(HSQVJugendrangliste!G97="","",HSQVJugendrangliste!G97)</f>
        <v/>
      </c>
      <c r="B72" t="str">
        <f>IF(HSQVJugendrangliste!C97="","",HSQVJugendrangliste!C97)</f>
        <v/>
      </c>
      <c r="C72" t="str">
        <f>IF(HSQVJugendrangliste!B97="","",HSQVJugendrangliste!B97)</f>
        <v/>
      </c>
      <c r="D72" t="str">
        <f>IF(HSQVJugendrangliste!D97="d","Germany","")</f>
        <v/>
      </c>
      <c r="E72" t="str">
        <f>IF(HSQVJugendrangliste!E97="","",IF(HSQVJugendrangliste!E97="m","Mann","Frau"))</f>
        <v/>
      </c>
      <c r="F72" t="str">
        <f>IF(HSQVJugendrangliste!B97="","",VLOOKUP(HSQVJugendrangliste!$C$21,Vereine!$A$3:$B$26,2,))</f>
        <v/>
      </c>
      <c r="G72" s="45" t="str">
        <f>IF(HSQVJugendrangliste!F97="","",HSQVJugendrangliste!F97)</f>
        <v/>
      </c>
      <c r="H72" t="str">
        <f t="shared" si="2"/>
        <v/>
      </c>
      <c r="I72" t="str">
        <f>IF(A72="","",IF(E72="mann",VLOOKUP(A72,RanglisteJungen!$D:$J,7,),VLOOKUP(A72,RanglisteMädchen!$D:$J,7,)))</f>
        <v/>
      </c>
      <c r="J72" t="str">
        <f>IF(E72="","",IF(E72="mann","Jungen "&amp;HSQVJugendrangliste!J97,"Mädchen "&amp;HSQVJugendrangliste!J97))</f>
        <v/>
      </c>
    </row>
    <row r="73" spans="1:10" ht="12.75">
      <c r="A73" t="str">
        <f>IF(HSQVJugendrangliste!G98="","",HSQVJugendrangliste!G98)</f>
        <v/>
      </c>
      <c r="B73" t="str">
        <f>IF(HSQVJugendrangliste!C98="","",HSQVJugendrangliste!C98)</f>
        <v/>
      </c>
      <c r="C73" t="str">
        <f>IF(HSQVJugendrangliste!B98="","",HSQVJugendrangliste!B98)</f>
        <v/>
      </c>
      <c r="D73" t="str">
        <f>IF(HSQVJugendrangliste!D98="d","Germany","")</f>
        <v/>
      </c>
      <c r="E73" t="str">
        <f>IF(HSQVJugendrangliste!E98="","",IF(HSQVJugendrangliste!E98="m","Mann","Frau"))</f>
        <v/>
      </c>
      <c r="F73" t="str">
        <f>IF(HSQVJugendrangliste!B98="","",VLOOKUP(HSQVJugendrangliste!$C$21,Vereine!$A$3:$B$26,2,))</f>
        <v/>
      </c>
      <c r="G73" s="45" t="str">
        <f>IF(HSQVJugendrangliste!F98="","",HSQVJugendrangliste!F98)</f>
        <v/>
      </c>
      <c r="H73" t="str">
        <f t="shared" si="2"/>
        <v/>
      </c>
      <c r="I73" t="str">
        <f>IF(A73="","",IF(E73="mann",VLOOKUP(A73,RanglisteJungen!$D:$J,7,),VLOOKUP(A73,RanglisteMädchen!$D:$J,7,)))</f>
        <v/>
      </c>
      <c r="J73" t="str">
        <f>IF(E73="","",IF(E73="mann","Jungen "&amp;HSQVJugendrangliste!J98,"Mädchen "&amp;HSQVJugendrangliste!J98))</f>
        <v/>
      </c>
    </row>
    <row r="74" spans="1:10" ht="12.75">
      <c r="A74" t="str">
        <f>IF(HSQVJugendrangliste!G99="","",HSQVJugendrangliste!G99)</f>
        <v/>
      </c>
      <c r="B74" t="str">
        <f>IF(HSQVJugendrangliste!C99="","",HSQVJugendrangliste!C99)</f>
        <v/>
      </c>
      <c r="C74" t="str">
        <f>IF(HSQVJugendrangliste!B99="","",HSQVJugendrangliste!B99)</f>
        <v/>
      </c>
      <c r="D74" t="str">
        <f>IF(HSQVJugendrangliste!D99="d","Germany","")</f>
        <v/>
      </c>
      <c r="E74" t="str">
        <f>IF(HSQVJugendrangliste!E99="","",IF(HSQVJugendrangliste!E99="m","Mann","Frau"))</f>
        <v/>
      </c>
      <c r="F74" t="str">
        <f>IF(HSQVJugendrangliste!B99="","",VLOOKUP(HSQVJugendrangliste!$C$21,Vereine!$A$3:$B$26,2,))</f>
        <v/>
      </c>
      <c r="G74" s="45" t="str">
        <f>IF(HSQVJugendrangliste!F99="","",HSQVJugendrangliste!F99)</f>
        <v/>
      </c>
      <c r="H74" t="str">
        <f t="shared" si="2"/>
        <v/>
      </c>
      <c r="I74" t="str">
        <f>IF(A74="","",IF(E74="mann",VLOOKUP(A74,RanglisteJungen!$D:$J,7,),VLOOKUP(A74,RanglisteMädchen!$D:$J,7,)))</f>
        <v/>
      </c>
      <c r="J74" t="str">
        <f>IF(E74="","",IF(E74="mann","Jungen "&amp;HSQVJugendrangliste!J99,"Mädchen "&amp;HSQVJugendrangliste!J99))</f>
        <v/>
      </c>
    </row>
    <row r="75" spans="1:10" ht="12.75">
      <c r="A75" t="str">
        <f>IF(HSQVJugendrangliste!G100="","",HSQVJugendrangliste!G100)</f>
        <v/>
      </c>
      <c r="B75" t="str">
        <f>IF(HSQVJugendrangliste!C100="","",HSQVJugendrangliste!C100)</f>
        <v/>
      </c>
      <c r="C75" t="str">
        <f>IF(HSQVJugendrangliste!B100="","",HSQVJugendrangliste!B100)</f>
        <v/>
      </c>
      <c r="D75" t="str">
        <f>IF(HSQVJugendrangliste!D100="d","Germany","")</f>
        <v/>
      </c>
      <c r="E75" t="str">
        <f>IF(HSQVJugendrangliste!E100="","",IF(HSQVJugendrangliste!E100="m","Mann","Frau"))</f>
        <v/>
      </c>
      <c r="F75" t="str">
        <f>IF(HSQVJugendrangliste!B100="","",VLOOKUP(HSQVJugendrangliste!$C$21,Vereine!$A$3:$B$26,2,))</f>
        <v/>
      </c>
      <c r="G75" s="45" t="str">
        <f>IF(HSQVJugendrangliste!F100="","",HSQVJugendrangliste!F100)</f>
        <v/>
      </c>
      <c r="H75" t="str">
        <f t="shared" si="2"/>
        <v/>
      </c>
      <c r="I75" t="str">
        <f>IF(A75="","",IF(E75="mann",VLOOKUP(A75,RanglisteJungen!$D:$J,7,),VLOOKUP(A75,RanglisteMädchen!$D:$J,7,)))</f>
        <v/>
      </c>
      <c r="J75" t="str">
        <f>IF(E75="","",IF(E75="mann","Jungen "&amp;HSQVJugendrangliste!J100,"Mädchen "&amp;HSQVJugendrangliste!J100))</f>
        <v/>
      </c>
    </row>
    <row r="76" spans="1:10" ht="12.75">
      <c r="A76" t="str">
        <f>IF(HSQVJugendrangliste!G101="","",HSQVJugendrangliste!G101)</f>
        <v/>
      </c>
      <c r="B76" t="str">
        <f>IF(HSQVJugendrangliste!C101="","",HSQVJugendrangliste!C101)</f>
        <v/>
      </c>
      <c r="C76" t="str">
        <f>IF(HSQVJugendrangliste!B101="","",HSQVJugendrangliste!B101)</f>
        <v/>
      </c>
      <c r="D76" t="str">
        <f>IF(HSQVJugendrangliste!D101="d","Germany","")</f>
        <v/>
      </c>
      <c r="E76" t="str">
        <f>IF(HSQVJugendrangliste!E101="","",IF(HSQVJugendrangliste!E101="m","Mann","Frau"))</f>
        <v/>
      </c>
      <c r="F76" t="str">
        <f>IF(HSQVJugendrangliste!B101="","",VLOOKUP(HSQVJugendrangliste!$C$21,Vereine!$A$3:$B$26,2,))</f>
        <v/>
      </c>
      <c r="G76" s="45" t="str">
        <f>IF(HSQVJugendrangliste!F101="","",HSQVJugendrangliste!F101)</f>
        <v/>
      </c>
      <c r="H76" t="str">
        <f t="shared" si="2"/>
        <v/>
      </c>
      <c r="I76" t="str">
        <f>IF(A76="","",IF(E76="mann",VLOOKUP(A76,RanglisteJungen!$D:$J,7,),VLOOKUP(A76,RanglisteMädchen!$D:$J,7,)))</f>
        <v/>
      </c>
      <c r="J76" t="str">
        <f>IF(E76="","",IF(E76="mann","Jungen "&amp;HSQVJugendrangliste!J101,"Mädchen "&amp;HSQVJugendrangliste!J101))</f>
        <v/>
      </c>
    </row>
    <row r="77" spans="1:10" ht="12.75">
      <c r="A77" t="str">
        <f>IF(HSQVJugendrangliste!G102="","",HSQVJugendrangliste!G102)</f>
        <v/>
      </c>
      <c r="B77" t="str">
        <f>IF(HSQVJugendrangliste!C102="","",HSQVJugendrangliste!C102)</f>
        <v/>
      </c>
      <c r="C77" t="str">
        <f>IF(HSQVJugendrangliste!B102="","",HSQVJugendrangliste!B102)</f>
        <v/>
      </c>
      <c r="D77" t="str">
        <f>IF(HSQVJugendrangliste!D102="d","Germany","")</f>
        <v/>
      </c>
      <c r="E77" t="str">
        <f>IF(HSQVJugendrangliste!E102="","",IF(HSQVJugendrangliste!E102="m","Mann","Frau"))</f>
        <v/>
      </c>
      <c r="F77" t="str">
        <f>IF(HSQVJugendrangliste!B102="","",VLOOKUP(HSQVJugendrangliste!$C$21,Vereine!$A$3:$B$26,2,))</f>
        <v/>
      </c>
      <c r="G77" s="45" t="str">
        <f>IF(HSQVJugendrangliste!F102="","",HSQVJugendrangliste!F102)</f>
        <v/>
      </c>
      <c r="H77" t="str">
        <f t="shared" si="2"/>
        <v/>
      </c>
      <c r="I77" t="str">
        <f>IF(A77="","",IF(E77="mann",VLOOKUP(A77,RanglisteJungen!$D:$J,7,),VLOOKUP(A77,RanglisteMädchen!$D:$J,7,)))</f>
        <v/>
      </c>
      <c r="J77" t="str">
        <f>IF(E77="","",IF(E77="mann","Jungen "&amp;HSQVJugendrangliste!J102,"Mädchen "&amp;HSQVJugendrangliste!J102))</f>
        <v/>
      </c>
    </row>
    <row r="78" spans="1:10" ht="12.75">
      <c r="A78" t="str">
        <f>IF(HSQVJugendrangliste!G103="","",HSQVJugendrangliste!G103)</f>
        <v/>
      </c>
      <c r="B78" t="str">
        <f>IF(HSQVJugendrangliste!C103="","",HSQVJugendrangliste!C103)</f>
        <v/>
      </c>
      <c r="C78" t="str">
        <f>IF(HSQVJugendrangliste!B103="","",HSQVJugendrangliste!B103)</f>
        <v/>
      </c>
      <c r="D78" t="str">
        <f>IF(HSQVJugendrangliste!D103="d","Germany","")</f>
        <v/>
      </c>
      <c r="E78" t="str">
        <f>IF(HSQVJugendrangliste!E103="","",IF(HSQVJugendrangliste!E103="m","Mann","Frau"))</f>
        <v/>
      </c>
      <c r="F78" t="str">
        <f>IF(HSQVJugendrangliste!B103="","",VLOOKUP(HSQVJugendrangliste!$C$21,Vereine!$A$3:$B$26,2,))</f>
        <v/>
      </c>
      <c r="G78" s="45" t="str">
        <f>IF(HSQVJugendrangliste!F103="","",HSQVJugendrangliste!F103)</f>
        <v/>
      </c>
      <c r="H78" t="str">
        <f t="shared" si="2"/>
        <v/>
      </c>
      <c r="I78" t="str">
        <f>IF(A78="","",IF(E78="mann",VLOOKUP(A78,RanglisteJungen!$D:$J,7,),VLOOKUP(A78,RanglisteMädchen!$D:$J,7,)))</f>
        <v/>
      </c>
      <c r="J78" t="str">
        <f>IF(E78="","",IF(E78="mann","Jungen "&amp;HSQVJugendrangliste!J103,"Mädchen "&amp;HSQVJugendrangliste!J103))</f>
        <v/>
      </c>
    </row>
    <row r="79" spans="1:10" ht="12.75">
      <c r="A79" t="str">
        <f>IF(HSQVJugendrangliste!G104="","",HSQVJugendrangliste!G104)</f>
        <v/>
      </c>
      <c r="B79" t="str">
        <f>IF(HSQVJugendrangliste!C104="","",HSQVJugendrangliste!C104)</f>
        <v/>
      </c>
      <c r="C79" t="str">
        <f>IF(HSQVJugendrangliste!B104="","",HSQVJugendrangliste!B104)</f>
        <v/>
      </c>
      <c r="D79" t="str">
        <f>IF(HSQVJugendrangliste!D104="d","Germany","")</f>
        <v/>
      </c>
      <c r="E79" t="str">
        <f>IF(HSQVJugendrangliste!E104="","",IF(HSQVJugendrangliste!E104="m","Mann","Frau"))</f>
        <v/>
      </c>
      <c r="F79" t="str">
        <f>IF(HSQVJugendrangliste!B104="","",VLOOKUP(HSQVJugendrangliste!$C$21,Vereine!$A$3:$B$26,2,))</f>
        <v/>
      </c>
      <c r="G79" s="45" t="str">
        <f>IF(HSQVJugendrangliste!F104="","",HSQVJugendrangliste!F104)</f>
        <v/>
      </c>
      <c r="H79" t="str">
        <f t="shared" si="2"/>
        <v/>
      </c>
      <c r="I79" t="str">
        <f>IF(A79="","",IF(E79="mann",VLOOKUP(A79,RanglisteJungen!$D:$J,7,),VLOOKUP(A79,RanglisteMädchen!$D:$J,7,)))</f>
        <v/>
      </c>
      <c r="J79" t="str">
        <f>IF(E79="","",IF(E79="mann","Jungen "&amp;HSQVJugendrangliste!J104,"Mädchen "&amp;HSQVJugendrangliste!J104))</f>
        <v/>
      </c>
    </row>
    <row r="80" spans="1:10" ht="12.75">
      <c r="A80" t="str">
        <f>IF(HSQVJugendrangliste!G105="","",HSQVJugendrangliste!G105)</f>
        <v/>
      </c>
      <c r="B80" t="str">
        <f>IF(HSQVJugendrangliste!C105="","",HSQVJugendrangliste!C105)</f>
        <v/>
      </c>
      <c r="C80" t="str">
        <f>IF(HSQVJugendrangliste!B105="","",HSQVJugendrangliste!B105)</f>
        <v/>
      </c>
      <c r="D80" t="str">
        <f>IF(HSQVJugendrangliste!D105="d","Germany","")</f>
        <v/>
      </c>
      <c r="E80" t="str">
        <f>IF(HSQVJugendrangliste!E105="","",IF(HSQVJugendrangliste!E105="m","Mann","Frau"))</f>
        <v/>
      </c>
      <c r="F80" t="str">
        <f>IF(HSQVJugendrangliste!B105="","",VLOOKUP(HSQVJugendrangliste!$C$21,Vereine!$A$3:$B$26,2,))</f>
        <v/>
      </c>
      <c r="G80" s="45" t="str">
        <f>IF(HSQVJugendrangliste!F105="","",HSQVJugendrangliste!F105)</f>
        <v/>
      </c>
      <c r="H80" t="str">
        <f t="shared" si="2"/>
        <v/>
      </c>
      <c r="I80" t="str">
        <f>IF(A80="","",IF(E80="mann",VLOOKUP(A80,RanglisteJungen!$D:$J,7,),VLOOKUP(A80,RanglisteMädchen!$D:$J,7,)))</f>
        <v/>
      </c>
      <c r="J80" t="str">
        <f>IF(E80="","",IF(E80="mann","Jungen "&amp;HSQVJugendrangliste!J105,"Mädchen "&amp;HSQVJugendrangliste!J105))</f>
        <v/>
      </c>
    </row>
    <row r="81" spans="1:10" ht="12.75">
      <c r="A81" t="str">
        <f>IF(HSQVJugendrangliste!G106="","",HSQVJugendrangliste!G106)</f>
        <v/>
      </c>
      <c r="B81" t="str">
        <f>IF(HSQVJugendrangliste!C106="","",HSQVJugendrangliste!C106)</f>
        <v/>
      </c>
      <c r="C81" t="str">
        <f>IF(HSQVJugendrangliste!B106="","",HSQVJugendrangliste!B106)</f>
        <v/>
      </c>
      <c r="D81" t="str">
        <f>IF(HSQVJugendrangliste!D106="d","Germany","")</f>
        <v/>
      </c>
      <c r="E81" t="str">
        <f>IF(HSQVJugendrangliste!E106="","",IF(HSQVJugendrangliste!E106="m","Mann","Frau"))</f>
        <v/>
      </c>
      <c r="F81" t="str">
        <f>IF(HSQVJugendrangliste!B106="","",VLOOKUP(HSQVJugendrangliste!$C$21,Vereine!$A$3:$B$26,2,))</f>
        <v/>
      </c>
      <c r="G81" s="45" t="str">
        <f>IF(HSQVJugendrangliste!F106="","",HSQVJugendrangliste!F106)</f>
        <v/>
      </c>
      <c r="H81" t="str">
        <f t="shared" si="2"/>
        <v/>
      </c>
      <c r="I81" t="str">
        <f>IF(A81="","",IF(E81="mann",VLOOKUP(A81,RanglisteJungen!$D:$J,7,),VLOOKUP(A81,RanglisteMädchen!$D:$J,7,)))</f>
        <v/>
      </c>
      <c r="J81" t="str">
        <f>IF(E81="","",IF(E81="mann","Jungen "&amp;HSQVJugendrangliste!J106,"Mädchen "&amp;HSQVJugendrangliste!J106))</f>
        <v/>
      </c>
    </row>
    <row r="82" spans="1:10" ht="12.75">
      <c r="A82" t="str">
        <f>IF(HSQVJugendrangliste!G107="","",HSQVJugendrangliste!G107)</f>
        <v/>
      </c>
      <c r="B82" t="str">
        <f>IF(HSQVJugendrangliste!C107="","",HSQVJugendrangliste!C107)</f>
        <v/>
      </c>
      <c r="C82" t="str">
        <f>IF(HSQVJugendrangliste!B107="","",HSQVJugendrangliste!B107)</f>
        <v/>
      </c>
      <c r="D82" t="str">
        <f>IF(HSQVJugendrangliste!D107="d","Germany","")</f>
        <v/>
      </c>
      <c r="E82" t="str">
        <f>IF(HSQVJugendrangliste!E107="","",IF(HSQVJugendrangliste!E107="m","Mann","Frau"))</f>
        <v/>
      </c>
      <c r="F82" t="str">
        <f>IF(HSQVJugendrangliste!B107="","",VLOOKUP(HSQVJugendrangliste!$C$21,Vereine!$A$3:$B$26,2,))</f>
        <v/>
      </c>
      <c r="G82" s="45" t="str">
        <f>IF(HSQVJugendrangliste!F107="","",HSQVJugendrangliste!F107)</f>
        <v/>
      </c>
      <c r="H82" t="str">
        <f t="shared" si="2"/>
        <v/>
      </c>
      <c r="I82" t="str">
        <f>IF(A82="","",IF(E82="mann",VLOOKUP(A82,RanglisteJungen!$D:$J,7,),VLOOKUP(A82,RanglisteMädchen!$D:$J,7,)))</f>
        <v/>
      </c>
      <c r="J82" t="str">
        <f>IF(E82="","",IF(E82="mann","Jungen "&amp;HSQVJugendrangliste!J107,"Mädchen "&amp;HSQVJugendrangliste!J107))</f>
        <v/>
      </c>
    </row>
    <row r="83" spans="1:10" ht="12.75">
      <c r="A83" t="str">
        <f>IF(HSQVJugendrangliste!G108="","",HSQVJugendrangliste!G108)</f>
        <v/>
      </c>
      <c r="B83" t="str">
        <f>IF(HSQVJugendrangliste!C108="","",HSQVJugendrangliste!C108)</f>
        <v/>
      </c>
      <c r="C83" t="str">
        <f>IF(HSQVJugendrangliste!B108="","",HSQVJugendrangliste!B108)</f>
        <v/>
      </c>
      <c r="D83" t="str">
        <f>IF(HSQVJugendrangliste!D108="d","Germany","")</f>
        <v/>
      </c>
      <c r="E83" t="str">
        <f>IF(HSQVJugendrangliste!E108="","",IF(HSQVJugendrangliste!E108="m","Mann","Frau"))</f>
        <v/>
      </c>
      <c r="F83" t="str">
        <f>IF(HSQVJugendrangliste!B108="","",VLOOKUP(HSQVJugendrangliste!$C$21,Vereine!$A$3:$B$26,2,))</f>
        <v/>
      </c>
      <c r="G83" s="45" t="str">
        <f>IF(HSQVJugendrangliste!F108="","",HSQVJugendrangliste!F108)</f>
        <v/>
      </c>
      <c r="H83" t="str">
        <f t="shared" si="2"/>
        <v/>
      </c>
      <c r="I83" t="str">
        <f>IF(A83="","",IF(E83="mann",VLOOKUP(A83,RanglisteJungen!$D:$J,7,),VLOOKUP(A83,RanglisteMädchen!$D:$J,7,)))</f>
        <v/>
      </c>
      <c r="J83" t="str">
        <f>IF(E83="","",IF(E83="mann","Jungen "&amp;HSQVJugendrangliste!J108,"Mädchen "&amp;HSQVJugendrangliste!J108))</f>
        <v/>
      </c>
    </row>
    <row r="84" spans="1:10" ht="12.75">
      <c r="A84" t="str">
        <f>IF(HSQVJugendrangliste!G109="","",HSQVJugendrangliste!G109)</f>
        <v/>
      </c>
      <c r="B84" t="str">
        <f>IF(HSQVJugendrangliste!C109="","",HSQVJugendrangliste!C109)</f>
        <v/>
      </c>
      <c r="C84" t="str">
        <f>IF(HSQVJugendrangliste!B109="","",HSQVJugendrangliste!B109)</f>
        <v/>
      </c>
      <c r="D84" t="str">
        <f>IF(HSQVJugendrangliste!D109="d","Germany","")</f>
        <v/>
      </c>
      <c r="E84" t="str">
        <f>IF(HSQVJugendrangliste!E109="","",IF(HSQVJugendrangliste!E109="m","Mann","Frau"))</f>
        <v/>
      </c>
      <c r="F84" t="str">
        <f>IF(HSQVJugendrangliste!B109="","",VLOOKUP(HSQVJugendrangliste!$C$21,Vereine!$A$3:$B$26,2,))</f>
        <v/>
      </c>
      <c r="G84" s="45" t="str">
        <f>IF(HSQVJugendrangliste!F109="","",HSQVJugendrangliste!F109)</f>
        <v/>
      </c>
      <c r="H84" t="str">
        <f t="shared" si="2"/>
        <v/>
      </c>
      <c r="I84" t="str">
        <f>IF(A84="","",IF(E84="mann",VLOOKUP(A84,RanglisteJungen!$D:$J,7,),VLOOKUP(A84,RanglisteMädchen!$D:$J,7,)))</f>
        <v/>
      </c>
      <c r="J84" t="str">
        <f>IF(E84="","",IF(E84="mann","Jungen "&amp;HSQVJugendrangliste!J109,"Mädchen "&amp;HSQVJugendrangliste!J109))</f>
        <v/>
      </c>
    </row>
    <row r="85" spans="1:10" ht="12.75">
      <c r="A85" t="str">
        <f>IF(HSQVJugendrangliste!G110="","",HSQVJugendrangliste!G110)</f>
        <v/>
      </c>
      <c r="B85" t="str">
        <f>IF(HSQVJugendrangliste!C110="","",HSQVJugendrangliste!C110)</f>
        <v/>
      </c>
      <c r="C85" t="str">
        <f>IF(HSQVJugendrangliste!B110="","",HSQVJugendrangliste!B110)</f>
        <v/>
      </c>
      <c r="D85" t="str">
        <f>IF(HSQVJugendrangliste!D110="d","Germany","")</f>
        <v/>
      </c>
      <c r="E85" t="str">
        <f>IF(HSQVJugendrangliste!E110="","",IF(HSQVJugendrangliste!E110="m","Mann","Frau"))</f>
        <v/>
      </c>
      <c r="F85" t="str">
        <f>IF(HSQVJugendrangliste!B110="","",VLOOKUP(HSQVJugendrangliste!$C$21,Vereine!$A$3:$B$26,2,))</f>
        <v/>
      </c>
      <c r="G85" s="45" t="str">
        <f>IF(HSQVJugendrangliste!F110="","",HSQVJugendrangliste!F110)</f>
        <v/>
      </c>
      <c r="H85" t="str">
        <f t="shared" si="2"/>
        <v/>
      </c>
      <c r="I85" t="str">
        <f>IF(A85="","",IF(E85="mann",VLOOKUP(A85,RanglisteJungen!$D:$J,7,),VLOOKUP(A85,RanglisteMädchen!$D:$J,7,)))</f>
        <v/>
      </c>
      <c r="J85" t="str">
        <f>IF(E85="","",IF(E85="mann","Jungen "&amp;HSQVJugendrangliste!J110,"Mädchen "&amp;HSQVJugendrangliste!J110))</f>
        <v/>
      </c>
    </row>
    <row r="86" spans="1:10" ht="12.75">
      <c r="A86" t="str">
        <f>IF(HSQVJugendrangliste!G111="","",HSQVJugendrangliste!G111)</f>
        <v/>
      </c>
      <c r="B86" t="str">
        <f>IF(HSQVJugendrangliste!C111="","",HSQVJugendrangliste!C111)</f>
        <v/>
      </c>
      <c r="C86" t="str">
        <f>IF(HSQVJugendrangliste!B111="","",HSQVJugendrangliste!B111)</f>
        <v/>
      </c>
      <c r="D86" t="str">
        <f>IF(HSQVJugendrangliste!D111="d","Germany","")</f>
        <v/>
      </c>
      <c r="E86" t="str">
        <f>IF(HSQVJugendrangliste!E111="","",IF(HSQVJugendrangliste!E111="m","Mann","Frau"))</f>
        <v/>
      </c>
      <c r="F86" t="str">
        <f>IF(HSQVJugendrangliste!B111="","",VLOOKUP(HSQVJugendrangliste!$C$21,Vereine!$A$3:$B$26,2,))</f>
        <v/>
      </c>
      <c r="G86" s="45" t="str">
        <f>IF(HSQVJugendrangliste!F111="","",HSQVJugendrangliste!F111)</f>
        <v/>
      </c>
      <c r="H86" t="str">
        <f t="shared" si="2"/>
        <v/>
      </c>
      <c r="I86" t="str">
        <f>IF(A86="","",IF(E86="mann",VLOOKUP(A86,RanglisteJungen!$D:$J,7,),VLOOKUP(A86,RanglisteMädchen!$D:$J,7,)))</f>
        <v/>
      </c>
      <c r="J86" t="str">
        <f>IF(E86="","",IF(E86="mann","Jungen "&amp;HSQVJugendrangliste!J111,"Mädchen "&amp;HSQVJugendrangliste!J111))</f>
        <v/>
      </c>
    </row>
    <row r="87" spans="1:10" ht="12.75">
      <c r="A87" t="str">
        <f>IF(HSQVJugendrangliste!G112="","",HSQVJugendrangliste!G112)</f>
        <v/>
      </c>
      <c r="B87" t="str">
        <f>IF(HSQVJugendrangliste!C112="","",HSQVJugendrangliste!C112)</f>
        <v/>
      </c>
      <c r="C87" t="str">
        <f>IF(HSQVJugendrangliste!B112="","",HSQVJugendrangliste!B112)</f>
        <v/>
      </c>
      <c r="D87" t="str">
        <f>IF(HSQVJugendrangliste!D112="d","Germany","")</f>
        <v/>
      </c>
      <c r="E87" t="str">
        <f>IF(HSQVJugendrangliste!E112="","",IF(HSQVJugendrangliste!E112="m","Mann","Frau"))</f>
        <v/>
      </c>
      <c r="F87" t="str">
        <f>IF(HSQVJugendrangliste!B112="","",VLOOKUP(HSQVJugendrangliste!$C$21,Vereine!$A$3:$B$26,2,))</f>
        <v/>
      </c>
      <c r="G87" s="45" t="str">
        <f>IF(HSQVJugendrangliste!F112="","",HSQVJugendrangliste!F112)</f>
        <v/>
      </c>
      <c r="H87" t="str">
        <f t="shared" si="2"/>
        <v/>
      </c>
      <c r="I87" t="str">
        <f>IF(A87="","",IF(E87="mann",VLOOKUP(A87,RanglisteJungen!$D:$J,7,),VLOOKUP(A87,RanglisteMädchen!$D:$J,7,)))</f>
        <v/>
      </c>
      <c r="J87" t="str">
        <f>IF(E87="","",IF(E87="mann","Jungen "&amp;HSQVJugendrangliste!J112,"Mädchen "&amp;HSQVJugendrangliste!J112))</f>
        <v/>
      </c>
    </row>
    <row r="88" spans="1:10" ht="12.75">
      <c r="A88" t="str">
        <f>IF(HSQVJugendrangliste!G113="","",HSQVJugendrangliste!G113)</f>
        <v/>
      </c>
      <c r="B88" t="str">
        <f>IF(HSQVJugendrangliste!C113="","",HSQVJugendrangliste!C113)</f>
        <v/>
      </c>
      <c r="C88" t="str">
        <f>IF(HSQVJugendrangliste!B113="","",HSQVJugendrangliste!B113)</f>
        <v/>
      </c>
      <c r="D88" t="str">
        <f>IF(HSQVJugendrangliste!D113="d","Germany","")</f>
        <v/>
      </c>
      <c r="E88" t="str">
        <f>IF(HSQVJugendrangliste!E113="","",IF(HSQVJugendrangliste!E113="m","Mann","Frau"))</f>
        <v/>
      </c>
      <c r="F88" t="str">
        <f>IF(HSQVJugendrangliste!B113="","",VLOOKUP(HSQVJugendrangliste!$C$21,Vereine!$A$3:$B$26,2,))</f>
        <v/>
      </c>
      <c r="G88" s="45" t="str">
        <f>IF(HSQVJugendrangliste!F113="","",HSQVJugendrangliste!F113)</f>
        <v/>
      </c>
      <c r="H88" t="str">
        <f t="shared" si="2"/>
        <v/>
      </c>
      <c r="I88" t="str">
        <f>IF(A88="","",IF(E88="mann",VLOOKUP(A88,RanglisteJungen!$D:$J,7,),VLOOKUP(A88,RanglisteMädchen!$D:$J,7,)))</f>
        <v/>
      </c>
      <c r="J88" t="str">
        <f>IF(E88="","",IF(E88="mann","Jungen "&amp;HSQVJugendrangliste!J113,"Mädchen "&amp;HSQVJugendrangliste!J113))</f>
        <v/>
      </c>
    </row>
    <row r="89" spans="1:10" ht="12.75">
      <c r="A89" t="str">
        <f>IF(HSQVJugendrangliste!G114="","",HSQVJugendrangliste!G114)</f>
        <v/>
      </c>
      <c r="B89" t="str">
        <f>IF(HSQVJugendrangliste!C114="","",HSQVJugendrangliste!C114)</f>
        <v/>
      </c>
      <c r="C89" t="str">
        <f>IF(HSQVJugendrangliste!B114="","",HSQVJugendrangliste!B114)</f>
        <v/>
      </c>
      <c r="D89" t="str">
        <f>IF(HSQVJugendrangliste!D114="d","Germany","")</f>
        <v/>
      </c>
      <c r="E89" t="str">
        <f>IF(HSQVJugendrangliste!E114="","",IF(HSQVJugendrangliste!E114="m","Mann","Frau"))</f>
        <v/>
      </c>
      <c r="F89" t="str">
        <f>IF(HSQVJugendrangliste!B114="","",VLOOKUP(HSQVJugendrangliste!$C$21,Vereine!$A$3:$B$26,2,))</f>
        <v/>
      </c>
      <c r="G89" s="45" t="str">
        <f>IF(HSQVJugendrangliste!F114="","",HSQVJugendrangliste!F114)</f>
        <v/>
      </c>
      <c r="H89" t="str">
        <f t="shared" si="2"/>
        <v/>
      </c>
      <c r="I89" t="str">
        <f>IF(A89="","",IF(E89="mann",VLOOKUP(A89,RanglisteJungen!$D:$J,7,),VLOOKUP(A89,RanglisteMädchen!$D:$J,7,)))</f>
        <v/>
      </c>
      <c r="J89" t="str">
        <f>IF(E89="","",IF(E89="mann","Jungen "&amp;HSQVJugendrangliste!J114,"Mädchen "&amp;HSQVJugendrangliste!J114))</f>
        <v/>
      </c>
    </row>
    <row r="90" spans="1:10" ht="12.75">
      <c r="A90" t="str">
        <f>IF(HSQVJugendrangliste!G115="","",HSQVJugendrangliste!G115)</f>
        <v/>
      </c>
      <c r="B90" t="str">
        <f>IF(HSQVJugendrangliste!C115="","",HSQVJugendrangliste!C115)</f>
        <v/>
      </c>
      <c r="C90" t="str">
        <f>IF(HSQVJugendrangliste!B115="","",HSQVJugendrangliste!B115)</f>
        <v/>
      </c>
      <c r="D90" t="str">
        <f>IF(HSQVJugendrangliste!D115="d","Germany","")</f>
        <v/>
      </c>
      <c r="E90" t="str">
        <f>IF(HSQVJugendrangliste!E115="","",IF(HSQVJugendrangliste!E115="m","Mann","Frau"))</f>
        <v/>
      </c>
      <c r="F90" t="str">
        <f>IF(HSQVJugendrangliste!B115="","",VLOOKUP(HSQVJugendrangliste!$C$21,Vereine!$A$3:$B$26,2,))</f>
        <v/>
      </c>
      <c r="G90" s="45" t="str">
        <f>IF(HSQVJugendrangliste!F115="","",HSQVJugendrangliste!F115)</f>
        <v/>
      </c>
      <c r="H90" t="str">
        <f t="shared" si="2"/>
        <v/>
      </c>
      <c r="I90" t="str">
        <f>IF(A90="","",IF(E90="mann",VLOOKUP(A90,RanglisteJungen!$D:$J,7,),VLOOKUP(A90,RanglisteMädchen!$D:$J,7,)))</f>
        <v/>
      </c>
      <c r="J90" t="str">
        <f>IF(E90="","",IF(E90="mann","Jungen "&amp;HSQVJugendrangliste!J115,"Mädchen "&amp;HSQVJugendrangliste!J115))</f>
        <v/>
      </c>
    </row>
    <row r="91" spans="1:10" ht="12.75">
      <c r="A91" t="str">
        <f>IF(HSQVJugendrangliste!G116="","",HSQVJugendrangliste!G116)</f>
        <v/>
      </c>
      <c r="B91" t="str">
        <f>IF(HSQVJugendrangliste!C116="","",HSQVJugendrangliste!C116)</f>
        <v/>
      </c>
      <c r="C91" t="str">
        <f>IF(HSQVJugendrangliste!B116="","",HSQVJugendrangliste!B116)</f>
        <v/>
      </c>
      <c r="D91" t="str">
        <f>IF(HSQVJugendrangliste!D116="d","Germany","")</f>
        <v/>
      </c>
      <c r="E91" t="str">
        <f>IF(HSQVJugendrangliste!E116="","",IF(HSQVJugendrangliste!E116="m","Mann","Frau"))</f>
        <v/>
      </c>
      <c r="F91" t="str">
        <f>IF(HSQVJugendrangliste!B116="","",VLOOKUP(HSQVJugendrangliste!$C$21,Vereine!$A$3:$B$26,2,))</f>
        <v/>
      </c>
      <c r="G91" s="45" t="str">
        <f>IF(HSQVJugendrangliste!F116="","",HSQVJugendrangliste!F116)</f>
        <v/>
      </c>
      <c r="H91" t="str">
        <f t="shared" si="2"/>
        <v/>
      </c>
      <c r="I91" t="str">
        <f>IF(A91="","",IF(E91="mann",VLOOKUP(A91,RanglisteJungen!$D:$J,7,),VLOOKUP(A91,RanglisteMädchen!$D:$J,7,)))</f>
        <v/>
      </c>
      <c r="J91" t="str">
        <f>IF(E91="","",IF(E91="mann","Jungen "&amp;HSQVJugendrangliste!J116,"Mädchen "&amp;HSQVJugendrangliste!J116))</f>
        <v/>
      </c>
    </row>
    <row r="92" spans="1:10" ht="12.75">
      <c r="A92" t="str">
        <f>IF(HSQVJugendrangliste!G117="","",HSQVJugendrangliste!G117)</f>
        <v/>
      </c>
      <c r="B92" t="str">
        <f>IF(HSQVJugendrangliste!C117="","",HSQVJugendrangliste!C117)</f>
        <v/>
      </c>
      <c r="C92" t="str">
        <f>IF(HSQVJugendrangliste!B117="","",HSQVJugendrangliste!B117)</f>
        <v/>
      </c>
      <c r="D92" t="str">
        <f>IF(HSQVJugendrangliste!D117="d","Germany","")</f>
        <v/>
      </c>
      <c r="E92" t="str">
        <f>IF(HSQVJugendrangliste!E117="","",IF(HSQVJugendrangliste!E117="m","Mann","Frau"))</f>
        <v/>
      </c>
      <c r="F92" t="str">
        <f>IF(HSQVJugendrangliste!B117="","",VLOOKUP(HSQVJugendrangliste!$C$21,Vereine!$A$3:$B$26,2,))</f>
        <v/>
      </c>
      <c r="G92" s="45" t="str">
        <f>IF(HSQVJugendrangliste!F117="","",HSQVJugendrangliste!F117)</f>
        <v/>
      </c>
      <c r="H92" t="str">
        <f t="shared" si="2"/>
        <v/>
      </c>
      <c r="I92" t="str">
        <f>IF(A92="","",IF(E92="mann",VLOOKUP(A92,RanglisteJungen!$D:$J,7,),VLOOKUP(A92,RanglisteMädchen!$D:$J,7,)))</f>
        <v/>
      </c>
      <c r="J92" t="str">
        <f>IF(E92="","",IF(E92="mann","Jungen "&amp;HSQVJugendrangliste!J117,"Mädchen "&amp;HSQVJugendrangliste!J117))</f>
        <v/>
      </c>
    </row>
    <row r="93" spans="1:10" ht="12.75">
      <c r="A93" t="str">
        <f>IF(HSQVJugendrangliste!G118="","",HSQVJugendrangliste!G118)</f>
        <v/>
      </c>
      <c r="B93" t="str">
        <f>IF(HSQVJugendrangliste!C118="","",HSQVJugendrangliste!C118)</f>
        <v/>
      </c>
      <c r="C93" t="str">
        <f>IF(HSQVJugendrangliste!B118="","",HSQVJugendrangliste!B118)</f>
        <v/>
      </c>
      <c r="D93" t="str">
        <f>IF(HSQVJugendrangliste!D118="d","Germany","")</f>
        <v/>
      </c>
      <c r="E93" t="str">
        <f>IF(HSQVJugendrangliste!E118="","",IF(HSQVJugendrangliste!E118="m","Mann","Frau"))</f>
        <v/>
      </c>
      <c r="F93" t="str">
        <f>IF(HSQVJugendrangliste!B118="","",VLOOKUP(HSQVJugendrangliste!$C$21,Vereine!$A$3:$B$26,2,))</f>
        <v/>
      </c>
      <c r="G93" s="45" t="str">
        <f>IF(HSQVJugendrangliste!F118="","",HSQVJugendrangliste!F118)</f>
        <v/>
      </c>
      <c r="H93" t="str">
        <f t="shared" si="2"/>
        <v/>
      </c>
      <c r="I93" t="str">
        <f>IF(A93="","",IF(E93="mann",VLOOKUP(A93,RanglisteJungen!$D:$J,7,),VLOOKUP(A93,RanglisteMädchen!$D:$J,7,)))</f>
        <v/>
      </c>
      <c r="J93" t="str">
        <f>IF(E93="","",IF(E93="mann","Jungen "&amp;HSQVJugendrangliste!J118,"Mädchen "&amp;HSQVJugendrangliste!J118))</f>
        <v/>
      </c>
    </row>
    <row r="94" spans="1:10" ht="12.75">
      <c r="A94" t="str">
        <f>IF(HSQVJugendrangliste!G119="","",HSQVJugendrangliste!G119)</f>
        <v/>
      </c>
      <c r="B94" t="str">
        <f>IF(HSQVJugendrangliste!C119="","",HSQVJugendrangliste!C119)</f>
        <v/>
      </c>
      <c r="C94" t="str">
        <f>IF(HSQVJugendrangliste!B119="","",HSQVJugendrangliste!B119)</f>
        <v/>
      </c>
      <c r="D94" t="str">
        <f>IF(HSQVJugendrangliste!D119="d","Germany","")</f>
        <v/>
      </c>
      <c r="E94" t="str">
        <f>IF(HSQVJugendrangliste!E119="","",IF(HSQVJugendrangliste!E119="m","Mann","Frau"))</f>
        <v/>
      </c>
      <c r="F94" t="str">
        <f>IF(HSQVJugendrangliste!B119="","",VLOOKUP(HSQVJugendrangliste!$C$21,Vereine!$A$3:$B$26,2,))</f>
        <v/>
      </c>
      <c r="G94" s="45" t="str">
        <f>IF(HSQVJugendrangliste!F119="","",HSQVJugendrangliste!F119)</f>
        <v/>
      </c>
      <c r="H94" t="str">
        <f t="shared" si="2"/>
        <v/>
      </c>
      <c r="I94" t="str">
        <f>IF(A94="","",IF(E94="mann",VLOOKUP(A94,RanglisteJungen!$D:$J,7,),VLOOKUP(A94,RanglisteMädchen!$D:$J,7,)))</f>
        <v/>
      </c>
      <c r="J94" t="str">
        <f>IF(E94="","",IF(E94="mann","Jungen "&amp;HSQVJugendrangliste!J119,"Mädchen "&amp;HSQVJugendrangliste!J119))</f>
        <v/>
      </c>
    </row>
    <row r="95" spans="1:10" ht="12.75">
      <c r="A95" t="str">
        <f>IF(HSQVJugendrangliste!G120="","",HSQVJugendrangliste!G120)</f>
        <v/>
      </c>
      <c r="B95" t="str">
        <f>IF(HSQVJugendrangliste!C120="","",HSQVJugendrangliste!C120)</f>
        <v/>
      </c>
      <c r="C95" t="str">
        <f>IF(HSQVJugendrangliste!B120="","",HSQVJugendrangliste!B120)</f>
        <v/>
      </c>
      <c r="D95" t="str">
        <f>IF(HSQVJugendrangliste!D120="d","Germany","")</f>
        <v/>
      </c>
      <c r="E95" t="str">
        <f>IF(HSQVJugendrangliste!E120="","",IF(HSQVJugendrangliste!E120="m","Mann","Frau"))</f>
        <v/>
      </c>
      <c r="F95" t="str">
        <f>IF(HSQVJugendrangliste!B120="","",VLOOKUP(HSQVJugendrangliste!$C$21,Vereine!$A$3:$B$26,2,))</f>
        <v/>
      </c>
      <c r="G95" s="45" t="str">
        <f>IF(HSQVJugendrangliste!F120="","",HSQVJugendrangliste!F120)</f>
        <v/>
      </c>
      <c r="H95" t="str">
        <f t="shared" si="2"/>
        <v/>
      </c>
      <c r="I95" t="str">
        <f>IF(A95="","",IF(E95="mann",VLOOKUP(A95,RanglisteJungen!$D:$J,7,),VLOOKUP(A95,RanglisteMädchen!$D:$J,7,)))</f>
        <v/>
      </c>
      <c r="J95" t="str">
        <f>IF(E95="","",IF(E95="mann","Jungen "&amp;HSQVJugendrangliste!J120,"Mädchen "&amp;HSQVJugendrangliste!J120))</f>
        <v/>
      </c>
    </row>
    <row r="96" spans="1:10" ht="12.75">
      <c r="A96" t="str">
        <f>IF(HSQVJugendrangliste!G121="","",HSQVJugendrangliste!G121)</f>
        <v/>
      </c>
      <c r="B96" t="str">
        <f>IF(HSQVJugendrangliste!C121="","",HSQVJugendrangliste!C121)</f>
        <v/>
      </c>
      <c r="C96" t="str">
        <f>IF(HSQVJugendrangliste!B121="","",HSQVJugendrangliste!B121)</f>
        <v/>
      </c>
      <c r="D96" t="str">
        <f>IF(HSQVJugendrangliste!D121="d","Germany","")</f>
        <v/>
      </c>
      <c r="E96" t="str">
        <f>IF(HSQVJugendrangliste!E121="","",IF(HSQVJugendrangliste!E121="m","Mann","Frau"))</f>
        <v/>
      </c>
      <c r="F96" t="str">
        <f>IF(HSQVJugendrangliste!B121="","",VLOOKUP(HSQVJugendrangliste!$C$21,Vereine!$A$3:$B$26,2,))</f>
        <v/>
      </c>
      <c r="G96" s="45" t="str">
        <f>IF(HSQVJugendrangliste!F121="","",HSQVJugendrangliste!F121)</f>
        <v/>
      </c>
      <c r="H96" t="str">
        <f t="shared" si="2"/>
        <v/>
      </c>
      <c r="I96" t="str">
        <f>IF(A96="","",IF(E96="mann",VLOOKUP(A96,RanglisteJungen!$D:$J,7,),VLOOKUP(A96,RanglisteMädchen!$D:$J,7,)))</f>
        <v/>
      </c>
      <c r="J96" t="str">
        <f>IF(E96="","",IF(E96="mann","Jungen "&amp;HSQVJugendrangliste!J121,"Mädchen "&amp;HSQVJugendrangliste!J121))</f>
        <v/>
      </c>
    </row>
    <row r="97" spans="1:10" ht="12.75">
      <c r="A97" t="str">
        <f>IF(HSQVJugendrangliste!G122="","",HSQVJugendrangliste!G122)</f>
        <v/>
      </c>
      <c r="B97" t="str">
        <f>IF(HSQVJugendrangliste!C122="","",HSQVJugendrangliste!C122)</f>
        <v/>
      </c>
      <c r="C97" t="str">
        <f>IF(HSQVJugendrangliste!B122="","",HSQVJugendrangliste!B122)</f>
        <v/>
      </c>
      <c r="D97" t="str">
        <f>IF(HSQVJugendrangliste!D122="d","Germany","")</f>
        <v/>
      </c>
      <c r="E97" t="str">
        <f>IF(HSQVJugendrangliste!E122="","",IF(HSQVJugendrangliste!E122="m","Mann","Frau"))</f>
        <v/>
      </c>
      <c r="F97" t="str">
        <f>IF(HSQVJugendrangliste!B122="","",VLOOKUP(HSQVJugendrangliste!$C$21,Vereine!$A$3:$B$26,2,))</f>
        <v/>
      </c>
      <c r="G97" s="45" t="str">
        <f>IF(HSQVJugendrangliste!F122="","",HSQVJugendrangliste!F122)</f>
        <v/>
      </c>
      <c r="H97" t="str">
        <f t="shared" si="2"/>
        <v/>
      </c>
      <c r="I97" t="str">
        <f>IF(A97="","",IF(E97="mann",VLOOKUP(A97,RanglisteJungen!$D:$J,7,),VLOOKUP(A97,RanglisteMädchen!$D:$J,7,)))</f>
        <v/>
      </c>
      <c r="J97" t="str">
        <f>IF(E97="","",IF(E97="mann","Jungen "&amp;HSQVJugendrangliste!J122,"Mädchen "&amp;HSQVJugendrangliste!J122))</f>
        <v/>
      </c>
    </row>
    <row r="98" spans="1:10" ht="12.75">
      <c r="A98" t="str">
        <f>IF(HSQVJugendrangliste!G123="","",HSQVJugendrangliste!G123)</f>
        <v/>
      </c>
      <c r="B98" t="str">
        <f>IF(HSQVJugendrangliste!C123="","",HSQVJugendrangliste!C123)</f>
        <v/>
      </c>
      <c r="C98" t="str">
        <f>IF(HSQVJugendrangliste!B123="","",HSQVJugendrangliste!B123)</f>
        <v/>
      </c>
      <c r="D98" t="str">
        <f>IF(HSQVJugendrangliste!D123="d","Germany","")</f>
        <v/>
      </c>
      <c r="E98" t="str">
        <f>IF(HSQVJugendrangliste!E123="","",IF(HSQVJugendrangliste!E123="m","Mann","Frau"))</f>
        <v/>
      </c>
      <c r="F98" t="str">
        <f>IF(HSQVJugendrangliste!B123="","",VLOOKUP(HSQVJugendrangliste!$C$21,Vereine!$A$3:$B$26,2,))</f>
        <v/>
      </c>
      <c r="G98" s="45" t="str">
        <f>IF(HSQVJugendrangliste!F123="","",HSQVJugendrangliste!F123)</f>
        <v/>
      </c>
      <c r="H98" t="str">
        <f t="shared" si="2"/>
        <v/>
      </c>
      <c r="I98" t="str">
        <f>IF(A98="","",IF(E98="mann",VLOOKUP(A98,RanglisteJungen!$D:$J,7,),VLOOKUP(A98,RanglisteMädchen!$D:$J,7,)))</f>
        <v/>
      </c>
      <c r="J98" t="str">
        <f>IF(E98="","",IF(E98="mann","Jungen "&amp;HSQVJugendrangliste!J123,"Mädchen "&amp;HSQVJugendrangliste!J123))</f>
        <v/>
      </c>
    </row>
    <row r="99" spans="1:10" ht="12.75">
      <c r="A99" t="str">
        <f>IF(HSQVJugendrangliste!G124="","",HSQVJugendrangliste!G124)</f>
        <v/>
      </c>
      <c r="B99" t="str">
        <f>IF(HSQVJugendrangliste!C124="","",HSQVJugendrangliste!C124)</f>
        <v/>
      </c>
      <c r="C99" t="str">
        <f>IF(HSQVJugendrangliste!B124="","",HSQVJugendrangliste!B124)</f>
        <v/>
      </c>
      <c r="D99" t="str">
        <f>IF(HSQVJugendrangliste!D124="d","Germany","")</f>
        <v/>
      </c>
      <c r="E99" t="str">
        <f>IF(HSQVJugendrangliste!E124="","",IF(HSQVJugendrangliste!E124="m","Mann","Frau"))</f>
        <v/>
      </c>
      <c r="F99" t="str">
        <f>IF(HSQVJugendrangliste!B124="","",VLOOKUP(HSQVJugendrangliste!$C$21,Vereine!$A$3:$B$26,2,))</f>
        <v/>
      </c>
      <c r="G99" s="45" t="str">
        <f>IF(HSQVJugendrangliste!F124="","",HSQVJugendrangliste!F124)</f>
        <v/>
      </c>
      <c r="H99" t="str">
        <f t="shared" si="2"/>
        <v/>
      </c>
      <c r="I99" t="str">
        <f>IF(A99="","",IF(E99="mann",VLOOKUP(A99,RanglisteJungen!$D:$J,7,),VLOOKUP(A99,RanglisteMädchen!$D:$J,7,)))</f>
        <v/>
      </c>
      <c r="J99" t="str">
        <f>IF(E99="","",IF(E99="mann","Jungen "&amp;HSQVJugendrangliste!J124,"Mädchen "&amp;HSQVJugendrangliste!J124))</f>
        <v/>
      </c>
    </row>
    <row r="100" spans="1:10" ht="12.75">
      <c r="A100" t="str">
        <f>IF(HSQVJugendrangliste!G125="","",HSQVJugendrangliste!G125)</f>
        <v/>
      </c>
      <c r="B100" t="str">
        <f>IF(HSQVJugendrangliste!C125="","",HSQVJugendrangliste!C125)</f>
        <v/>
      </c>
      <c r="C100" t="str">
        <f>IF(HSQVJugendrangliste!B125="","",HSQVJugendrangliste!B125)</f>
        <v/>
      </c>
      <c r="D100" t="str">
        <f>IF(HSQVJugendrangliste!D125="d","Germany","")</f>
        <v/>
      </c>
      <c r="E100" t="str">
        <f>IF(HSQVJugendrangliste!E125="","",IF(HSQVJugendrangliste!E125="m","Mann","Frau"))</f>
        <v/>
      </c>
      <c r="F100" t="str">
        <f>IF(HSQVJugendrangliste!B125="","",VLOOKUP(HSQVJugendrangliste!$C$21,Vereine!$A$3:$B$26,2,))</f>
        <v/>
      </c>
      <c r="G100" s="45" t="str">
        <f>IF(HSQVJugendrangliste!F125="","",HSQVJugendrangliste!F125)</f>
        <v/>
      </c>
      <c r="H100" t="str">
        <f t="shared" si="2"/>
        <v/>
      </c>
      <c r="I100" t="str">
        <f>IF(A100="","",IF(E100="mann",VLOOKUP(A100,RanglisteJungen!$D:$J,7,),VLOOKUP(A100,RanglisteMädchen!$D:$J,7,)))</f>
        <v/>
      </c>
      <c r="J100" t="str">
        <f>IF(E100="","",IF(E100="mann","Jungen "&amp;HSQVJugendrangliste!J125,"Mädchen "&amp;HSQVJugendrangliste!J125))</f>
        <v/>
      </c>
    </row>
    <row r="101" spans="1:10" ht="12.75">
      <c r="A101" t="str">
        <f>IF(HSQVJugendrangliste!G126="","",HSQVJugendrangliste!G126)</f>
        <v/>
      </c>
      <c r="B101" t="str">
        <f>IF(HSQVJugendrangliste!C126="","",HSQVJugendrangliste!C126)</f>
        <v/>
      </c>
      <c r="C101" t="str">
        <f>IF(HSQVJugendrangliste!B126="","",HSQVJugendrangliste!B126)</f>
        <v/>
      </c>
      <c r="D101" t="str">
        <f>IF(HSQVJugendrangliste!D126="d","Germany","")</f>
        <v/>
      </c>
      <c r="E101" t="str">
        <f>IF(HSQVJugendrangliste!E126="","",IF(HSQVJugendrangliste!E126="m","Mann","Frau"))</f>
        <v/>
      </c>
      <c r="F101" t="str">
        <f>IF(HSQVJugendrangliste!B126="","",VLOOKUP(HSQVJugendrangliste!$C$21,Vereine!$A$3:$B$26,2,))</f>
        <v/>
      </c>
      <c r="G101" s="45" t="str">
        <f>IF(HSQVJugendrangliste!F126="","",HSQVJugendrangliste!F126)</f>
        <v/>
      </c>
      <c r="H101" t="str">
        <f t="shared" si="2"/>
        <v/>
      </c>
      <c r="I101" t="str">
        <f>IF(A101="","",IF(E101="mann",VLOOKUP(A101,RanglisteJungen!$D:$J,7,),VLOOKUP(A101,RanglisteMädchen!$D:$J,7,)))</f>
        <v/>
      </c>
      <c r="J101" t="str">
        <f>IF(E101="","",IF(E101="mann","Jungen "&amp;HSQVJugendrangliste!J126,"Mädchen "&amp;HSQVJugendrangliste!J126))</f>
        <v/>
      </c>
    </row>
    <row r="102" spans="1:10" ht="12.75">
      <c r="A102" t="str">
        <f>IF(HSQVJugendrangliste!G127="","",HSQVJugendrangliste!G127)</f>
        <v/>
      </c>
      <c r="B102" t="str">
        <f>IF(HSQVJugendrangliste!C127="","",HSQVJugendrangliste!C127)</f>
        <v/>
      </c>
      <c r="C102" t="str">
        <f>IF(HSQVJugendrangliste!B127="","",HSQVJugendrangliste!B127)</f>
        <v/>
      </c>
      <c r="D102" t="str">
        <f>IF(HSQVJugendrangliste!D127="d","Germany","")</f>
        <v/>
      </c>
      <c r="E102" t="str">
        <f>IF(HSQVJugendrangliste!E127="","",IF(HSQVJugendrangliste!E127="m","Mann","Frau"))</f>
        <v/>
      </c>
      <c r="F102" t="str">
        <f>IF(HSQVJugendrangliste!B127="","",VLOOKUP(HSQVJugendrangliste!$C$21,Vereine!$A$3:$B$26,2,))</f>
        <v/>
      </c>
      <c r="G102" s="45" t="str">
        <f>IF(HSQVJugendrangliste!F127="","",HSQVJugendrangliste!F127)</f>
        <v/>
      </c>
      <c r="H102" t="str">
        <f t="shared" si="2"/>
        <v/>
      </c>
      <c r="I102" t="str">
        <f>IF(A102="","",IF(E102="mann",VLOOKUP(A102,RanglisteJungen!$D:$J,7,),VLOOKUP(A102,RanglisteMädchen!$D:$J,7,)))</f>
        <v/>
      </c>
      <c r="J102" t="str">
        <f>IF(E102="","",IF(E102="mann","Jungen "&amp;HSQVJugendrangliste!J127,"Mädchen "&amp;HSQVJugendrangliste!J127))</f>
        <v/>
      </c>
    </row>
    <row r="103" spans="1:10" ht="12.75">
      <c r="A103" t="str">
        <f>IF(HSQVJugendrangliste!G128="","",HSQVJugendrangliste!G128)</f>
        <v/>
      </c>
      <c r="B103" t="str">
        <f>IF(HSQVJugendrangliste!C128="","",HSQVJugendrangliste!C128)</f>
        <v/>
      </c>
      <c r="C103" t="str">
        <f>IF(HSQVJugendrangliste!B128="","",HSQVJugendrangliste!B128)</f>
        <v/>
      </c>
      <c r="D103" t="str">
        <f>IF(HSQVJugendrangliste!D128="d","Germany","")</f>
        <v/>
      </c>
      <c r="E103" t="str">
        <f>IF(HSQVJugendrangliste!E128="","",IF(HSQVJugendrangliste!E128="m","Mann","Frau"))</f>
        <v/>
      </c>
      <c r="F103" t="str">
        <f>IF(HSQVJugendrangliste!B128="","",VLOOKUP(HSQVJugendrangliste!$C$21,Vereine!$A$3:$B$26,2,))</f>
        <v/>
      </c>
      <c r="G103" s="45" t="str">
        <f>IF(HSQVJugendrangliste!F128="","",HSQVJugendrangliste!F128)</f>
        <v/>
      </c>
      <c r="H103" t="str">
        <f t="shared" si="2"/>
        <v/>
      </c>
      <c r="I103" t="str">
        <f>IF(A103="","",IF(E103="mann",VLOOKUP(A103,RanglisteJungen!$D:$J,7,),VLOOKUP(A103,RanglisteMädchen!$D:$J,7,)))</f>
        <v/>
      </c>
      <c r="J103" t="str">
        <f>IF(E103="","",IF(E103="mann","Jungen "&amp;HSQVJugendrangliste!J128,"Mädchen "&amp;HSQVJugendrangliste!J128))</f>
        <v/>
      </c>
    </row>
    <row r="104" spans="1:10" ht="12.75">
      <c r="A104" t="str">
        <f>IF(HSQVJugendrangliste!G129="","",HSQVJugendrangliste!G129)</f>
        <v/>
      </c>
      <c r="B104" t="str">
        <f>IF(HSQVJugendrangliste!C129="","",HSQVJugendrangliste!C129)</f>
        <v/>
      </c>
      <c r="C104" t="str">
        <f>IF(HSQVJugendrangliste!B129="","",HSQVJugendrangliste!B129)</f>
        <v/>
      </c>
      <c r="D104" t="str">
        <f>IF(HSQVJugendrangliste!D129="d","Germany","")</f>
        <v/>
      </c>
      <c r="E104" t="str">
        <f>IF(HSQVJugendrangliste!E129="","",IF(HSQVJugendrangliste!E129="m","Mann","Frau"))</f>
        <v/>
      </c>
      <c r="F104" t="str">
        <f>IF(HSQVJugendrangliste!B129="","",VLOOKUP(HSQVJugendrangliste!$C$21,Vereine!$A$3:$B$26,2,))</f>
        <v/>
      </c>
      <c r="G104" s="45" t="str">
        <f>IF(HSQVJugendrangliste!F129="","",HSQVJugendrangliste!F129)</f>
        <v/>
      </c>
      <c r="H104" t="str">
        <f t="shared" si="2"/>
        <v/>
      </c>
      <c r="I104" t="str">
        <f>IF(A104="","",IF(E104="mann",VLOOKUP(A104,RanglisteJungen!$D:$J,7,),VLOOKUP(A104,RanglisteMädchen!$D:$J,7,)))</f>
        <v/>
      </c>
      <c r="J104" t="str">
        <f>IF(E104="","",IF(E104="mann","Jungen "&amp;HSQVJugendrangliste!J129,"Mädchen "&amp;HSQVJugendrangliste!J129))</f>
        <v/>
      </c>
    </row>
    <row r="105" spans="1:10" ht="12.75">
      <c r="A105" t="str">
        <f>IF(HSQVJugendrangliste!G130="","",HSQVJugendrangliste!G130)</f>
        <v/>
      </c>
      <c r="B105" t="str">
        <f>IF(HSQVJugendrangliste!C130="","",HSQVJugendrangliste!C130)</f>
        <v/>
      </c>
      <c r="C105" t="str">
        <f>IF(HSQVJugendrangliste!B130="","",HSQVJugendrangliste!B130)</f>
        <v/>
      </c>
      <c r="D105" t="str">
        <f>IF(HSQVJugendrangliste!D130="d","Germany","")</f>
        <v/>
      </c>
      <c r="E105" t="str">
        <f>IF(HSQVJugendrangliste!E130="","",IF(HSQVJugendrangliste!E130="m","Mann","Frau"))</f>
        <v/>
      </c>
      <c r="F105" t="str">
        <f>IF(HSQVJugendrangliste!B130="","",VLOOKUP(HSQVJugendrangliste!$C$21,Vereine!$A$3:$B$26,2,))</f>
        <v/>
      </c>
      <c r="G105" s="45" t="str">
        <f>IF(HSQVJugendrangliste!F130="","",HSQVJugendrangliste!F130)</f>
        <v/>
      </c>
      <c r="H105" t="str">
        <f t="shared" si="2"/>
        <v/>
      </c>
      <c r="I105" t="str">
        <f>IF(A105="","",IF(E105="mann",VLOOKUP(A105,RanglisteJungen!$D:$J,7,),VLOOKUP(A105,RanglisteMädchen!$D:$J,7,)))</f>
        <v/>
      </c>
      <c r="J105" t="str">
        <f>IF(E105="","",IF(E105="mann","Jungen "&amp;HSQVJugendrangliste!J130,"Mädchen "&amp;HSQVJugendrangliste!J130))</f>
        <v/>
      </c>
    </row>
    <row r="106" spans="1:10" ht="12.75">
      <c r="A106" t="str">
        <f>IF(HSQVJugendrangliste!G131="","",HSQVJugendrangliste!G131)</f>
        <v/>
      </c>
      <c r="B106" t="str">
        <f>IF(HSQVJugendrangliste!C131="","",HSQVJugendrangliste!C131)</f>
        <v/>
      </c>
      <c r="C106" t="str">
        <f>IF(HSQVJugendrangliste!B131="","",HSQVJugendrangliste!B131)</f>
        <v/>
      </c>
      <c r="D106" t="str">
        <f>IF(HSQVJugendrangliste!D131="d","Germany","")</f>
        <v/>
      </c>
      <c r="E106" t="str">
        <f>IF(HSQVJugendrangliste!E131="","",IF(HSQVJugendrangliste!E131="m","Mann","Frau"))</f>
        <v/>
      </c>
      <c r="F106" t="str">
        <f>IF(HSQVJugendrangliste!B131="","",VLOOKUP(HSQVJugendrangliste!$C$21,Vereine!$A$3:$B$26,2,))</f>
        <v/>
      </c>
      <c r="G106" s="45" t="str">
        <f>IF(HSQVJugendrangliste!F131="","",HSQVJugendrangliste!F131)</f>
        <v/>
      </c>
      <c r="H106" t="str">
        <f t="shared" si="2"/>
        <v/>
      </c>
      <c r="I106" t="str">
        <f>IF(A106="","",IF(E106="mann",VLOOKUP(A106,RanglisteJungen!$D:$J,7,),VLOOKUP(A106,RanglisteMädchen!$D:$J,7,)))</f>
        <v/>
      </c>
      <c r="J106" t="str">
        <f>IF(E106="","",IF(E106="mann","Jungen "&amp;HSQVJugendrangliste!J131,"Mädchen "&amp;HSQVJugendrangliste!J131))</f>
        <v/>
      </c>
    </row>
    <row r="107" spans="1:10" ht="12.75">
      <c r="A107" t="str">
        <f>IF(HSQVJugendrangliste!G132="","",HSQVJugendrangliste!G132)</f>
        <v/>
      </c>
      <c r="B107" t="str">
        <f>IF(HSQVJugendrangliste!C132="","",HSQVJugendrangliste!C132)</f>
        <v/>
      </c>
      <c r="C107" t="str">
        <f>IF(HSQVJugendrangliste!B132="","",HSQVJugendrangliste!B132)</f>
        <v/>
      </c>
      <c r="D107" t="str">
        <f>IF(HSQVJugendrangliste!D132="d","Germany","")</f>
        <v/>
      </c>
      <c r="E107" t="str">
        <f>IF(HSQVJugendrangliste!E132="","",IF(HSQVJugendrangliste!E132="m","Mann","Frau"))</f>
        <v/>
      </c>
      <c r="F107" t="str">
        <f>IF(HSQVJugendrangliste!B132="","",VLOOKUP(HSQVJugendrangliste!$C$21,Vereine!$A$3:$B$26,2,))</f>
        <v/>
      </c>
      <c r="G107" s="45" t="str">
        <f>IF(HSQVJugendrangliste!F132="","",HSQVJugendrangliste!F132)</f>
        <v/>
      </c>
      <c r="H107" t="str">
        <f t="shared" si="2"/>
        <v/>
      </c>
      <c r="I107" t="str">
        <f>IF(A107="","",IF(E107="mann",VLOOKUP(A107,RanglisteJungen!$D:$J,7,),VLOOKUP(A107,RanglisteMädchen!$D:$J,7,)))</f>
        <v/>
      </c>
      <c r="J107" t="str">
        <f>IF(E107="","",IF(E107="mann","Jungen "&amp;HSQVJugendrangliste!J132,"Mädchen "&amp;HSQVJugendrangliste!J132))</f>
        <v/>
      </c>
    </row>
    <row r="108" spans="1:10" ht="12.75">
      <c r="A108" t="str">
        <f>IF(HSQVJugendrangliste!G133="","",HSQVJugendrangliste!G133)</f>
        <v/>
      </c>
      <c r="B108" t="str">
        <f>IF(HSQVJugendrangliste!C133="","",HSQVJugendrangliste!C133)</f>
        <v/>
      </c>
      <c r="C108" t="str">
        <f>IF(HSQVJugendrangliste!B133="","",HSQVJugendrangliste!B133)</f>
        <v/>
      </c>
      <c r="D108" t="str">
        <f>IF(HSQVJugendrangliste!D133="d","Germany","")</f>
        <v/>
      </c>
      <c r="E108" t="str">
        <f>IF(HSQVJugendrangliste!E133="","",IF(HSQVJugendrangliste!E133="m","Mann","Frau"))</f>
        <v/>
      </c>
      <c r="F108" t="str">
        <f>IF(HSQVJugendrangliste!B133="","",VLOOKUP(HSQVJugendrangliste!$C$21,Vereine!$A$3:$B$26,2,))</f>
        <v/>
      </c>
      <c r="G108" s="45" t="str">
        <f>IF(HSQVJugendrangliste!F133="","",HSQVJugendrangliste!F133)</f>
        <v/>
      </c>
      <c r="H108" t="str">
        <f t="shared" si="2"/>
        <v/>
      </c>
      <c r="I108" t="str">
        <f>IF(A108="","",IF(E108="mann",VLOOKUP(A108,RanglisteJungen!$D:$J,7,),VLOOKUP(A108,RanglisteMädchen!$D:$J,7,)))</f>
        <v/>
      </c>
      <c r="J108" t="str">
        <f>IF(E108="","",IF(E108="mann","Jungen "&amp;HSQVJugendrangliste!J133,"Mädchen "&amp;HSQVJugendrangliste!J133))</f>
        <v/>
      </c>
    </row>
    <row r="109" spans="1:10" ht="12.75">
      <c r="A109" t="str">
        <f>IF(HSQVJugendrangliste!G134="","",HSQVJugendrangliste!G134)</f>
        <v/>
      </c>
      <c r="B109" t="str">
        <f>IF(HSQVJugendrangliste!C134="","",HSQVJugendrangliste!C134)</f>
        <v/>
      </c>
      <c r="C109" t="str">
        <f>IF(HSQVJugendrangliste!B134="","",HSQVJugendrangliste!B134)</f>
        <v/>
      </c>
      <c r="D109" t="str">
        <f>IF(HSQVJugendrangliste!D134="d","Germany","")</f>
        <v/>
      </c>
      <c r="E109" t="str">
        <f>IF(HSQVJugendrangliste!E134="","",IF(HSQVJugendrangliste!E134="m","Mann","Frau"))</f>
        <v/>
      </c>
      <c r="F109" t="str">
        <f>IF(HSQVJugendrangliste!B134="","",VLOOKUP(HSQVJugendrangliste!$C$21,Vereine!$A$3:$B$26,2,))</f>
        <v/>
      </c>
      <c r="G109" s="45" t="str">
        <f>IF(HSQVJugendrangliste!F134="","",HSQVJugendrangliste!F134)</f>
        <v/>
      </c>
      <c r="H109" t="str">
        <f t="shared" si="2"/>
        <v/>
      </c>
      <c r="I109" t="str">
        <f>IF(A109="","",IF(E109="mann",VLOOKUP(A109,RanglisteJungen!$D:$J,7,),VLOOKUP(A109,RanglisteMädchen!$D:$J,7,)))</f>
        <v/>
      </c>
      <c r="J109" t="str">
        <f>IF(E109="","",IF(E109="mann","Jungen "&amp;HSQVJugendrangliste!J134,"Mädchen "&amp;HSQVJugendrangliste!J134))</f>
        <v/>
      </c>
    </row>
    <row r="110" spans="1:10" ht="12.75">
      <c r="A110" t="str">
        <f>IF(HSQVJugendrangliste!G135="","",HSQVJugendrangliste!G135)</f>
        <v/>
      </c>
      <c r="B110" t="str">
        <f>IF(HSQVJugendrangliste!C135="","",HSQVJugendrangliste!C135)</f>
        <v/>
      </c>
      <c r="C110" t="str">
        <f>IF(HSQVJugendrangliste!B135="","",HSQVJugendrangliste!B135)</f>
        <v/>
      </c>
      <c r="D110" t="str">
        <f>IF(HSQVJugendrangliste!D135="d","Germany","")</f>
        <v/>
      </c>
      <c r="E110" t="str">
        <f>IF(HSQVJugendrangliste!E135="","",IF(HSQVJugendrangliste!E135="m","Mann","Frau"))</f>
        <v/>
      </c>
      <c r="F110" t="str">
        <f>IF(HSQVJugendrangliste!B135="","",VLOOKUP(HSQVJugendrangliste!$C$21,Vereine!$A$3:$B$26,2,))</f>
        <v/>
      </c>
      <c r="G110" s="45" t="str">
        <f>IF(HSQVJugendrangliste!F135="","",HSQVJugendrangliste!F135)</f>
        <v/>
      </c>
      <c r="H110" t="str">
        <f t="shared" si="2"/>
        <v/>
      </c>
      <c r="I110" t="str">
        <f>IF(A110="","",IF(E110="mann",VLOOKUP(A110,RanglisteJungen!$D:$J,7,),VLOOKUP(A110,RanglisteMädchen!$D:$J,7,)))</f>
        <v/>
      </c>
      <c r="J110" t="str">
        <f>IF(E110="","",IF(E110="mann","Jungen "&amp;HSQVJugendrangliste!J135,"Mädchen "&amp;HSQVJugendrangliste!J135))</f>
        <v/>
      </c>
    </row>
    <row r="111" spans="1:10" ht="12.75">
      <c r="A111" t="str">
        <f>IF(HSQVJugendrangliste!G136="","",HSQVJugendrangliste!G136)</f>
        <v/>
      </c>
      <c r="B111" t="str">
        <f>IF(HSQVJugendrangliste!C136="","",HSQVJugendrangliste!C136)</f>
        <v/>
      </c>
      <c r="C111" t="str">
        <f>IF(HSQVJugendrangliste!B136="","",HSQVJugendrangliste!B136)</f>
        <v/>
      </c>
      <c r="D111" t="str">
        <f>IF(HSQVJugendrangliste!D136="d","Germany","")</f>
        <v/>
      </c>
      <c r="E111" t="str">
        <f>IF(HSQVJugendrangliste!E136="","",IF(HSQVJugendrangliste!E136="m","Mann","Frau"))</f>
        <v/>
      </c>
      <c r="F111" t="str">
        <f>IF(HSQVJugendrangliste!B136="","",VLOOKUP(HSQVJugendrangliste!$C$21,Vereine!$A$3:$B$26,2,))</f>
        <v/>
      </c>
      <c r="G111" s="45" t="str">
        <f>IF(HSQVJugendrangliste!F136="","",HSQVJugendrangliste!F136)</f>
        <v/>
      </c>
      <c r="H111" t="str">
        <f t="shared" si="2"/>
        <v/>
      </c>
      <c r="I111" t="str">
        <f>IF(A111="","",IF(E111="mann",VLOOKUP(A111,RanglisteJungen!$D:$J,7,),VLOOKUP(A111,RanglisteMädchen!$D:$J,7,)))</f>
        <v/>
      </c>
      <c r="J111" t="str">
        <f>IF(E111="","",IF(E111="mann","Jungen "&amp;HSQVJugendrangliste!J136,"Mädchen "&amp;HSQVJugendrangliste!J136))</f>
        <v/>
      </c>
    </row>
    <row r="112" spans="1:10" ht="12.75">
      <c r="A112" t="str">
        <f>IF(HSQVJugendrangliste!G137="","",HSQVJugendrangliste!G137)</f>
        <v/>
      </c>
      <c r="B112" t="str">
        <f>IF(HSQVJugendrangliste!C137="","",HSQVJugendrangliste!C137)</f>
        <v/>
      </c>
      <c r="C112" t="str">
        <f>IF(HSQVJugendrangliste!B137="","",HSQVJugendrangliste!B137)</f>
        <v/>
      </c>
      <c r="D112" t="str">
        <f>IF(HSQVJugendrangliste!D137="d","Germany","")</f>
        <v/>
      </c>
      <c r="E112" t="str">
        <f>IF(HSQVJugendrangliste!E137="","",IF(HSQVJugendrangliste!E137="m","Mann","Frau"))</f>
        <v/>
      </c>
      <c r="F112" t="str">
        <f>IF(HSQVJugendrangliste!B137="","",VLOOKUP(HSQVJugendrangliste!$C$21,Vereine!$A$3:$B$26,2,))</f>
        <v/>
      </c>
      <c r="G112" s="45" t="str">
        <f>IF(HSQVJugendrangliste!F137="","",HSQVJugendrangliste!F137)</f>
        <v/>
      </c>
      <c r="H112" t="str">
        <f t="shared" si="2"/>
        <v/>
      </c>
      <c r="I112" t="str">
        <f>IF(A112="","",IF(E112="mann",VLOOKUP(A112,RanglisteJungen!$D:$J,7,),VLOOKUP(A112,RanglisteMädchen!$D:$J,7,)))</f>
        <v/>
      </c>
      <c r="J112" t="str">
        <f>IF(E112="","",IF(E112="mann","Jungen "&amp;HSQVJugendrangliste!J137,"Mädchen "&amp;HSQVJugendrangliste!J137))</f>
        <v/>
      </c>
    </row>
    <row r="113" spans="1:10" ht="12.75">
      <c r="A113" t="str">
        <f>IF(HSQVJugendrangliste!G138="","",HSQVJugendrangliste!G138)</f>
        <v/>
      </c>
      <c r="B113" t="str">
        <f>IF(HSQVJugendrangliste!C138="","",HSQVJugendrangliste!C138)</f>
        <v/>
      </c>
      <c r="C113" t="str">
        <f>IF(HSQVJugendrangliste!B138="","",HSQVJugendrangliste!B138)</f>
        <v/>
      </c>
      <c r="D113" t="str">
        <f>IF(HSQVJugendrangliste!D138="d","Germany","")</f>
        <v/>
      </c>
      <c r="E113" t="str">
        <f>IF(HSQVJugendrangliste!E138="","",IF(HSQVJugendrangliste!E138="m","Mann","Frau"))</f>
        <v/>
      </c>
      <c r="F113" t="str">
        <f>IF(HSQVJugendrangliste!B138="","",VLOOKUP(HSQVJugendrangliste!$C$21,Vereine!$A$3:$B$26,2,))</f>
        <v/>
      </c>
      <c r="G113" s="45" t="str">
        <f>IF(HSQVJugendrangliste!F138="","",HSQVJugendrangliste!F138)</f>
        <v/>
      </c>
      <c r="H113" t="str">
        <f t="shared" si="2"/>
        <v/>
      </c>
      <c r="I113" t="str">
        <f>IF(A113="","",IF(E113="mann",VLOOKUP(A113,RanglisteJungen!$D:$J,7,),VLOOKUP(A113,RanglisteMädchen!$D:$J,7,)))</f>
        <v/>
      </c>
      <c r="J113" t="str">
        <f>IF(E113="","",IF(E113="mann","Jungen "&amp;HSQVJugendrangliste!J138,"Mädchen "&amp;HSQVJugendrangliste!J138))</f>
        <v/>
      </c>
    </row>
    <row r="114" spans="1:10" ht="12.75">
      <c r="A114" t="str">
        <f>IF(HSQVJugendrangliste!G139="","",HSQVJugendrangliste!G139)</f>
        <v/>
      </c>
      <c r="B114" t="str">
        <f>IF(HSQVJugendrangliste!C139="","",HSQVJugendrangliste!C139)</f>
        <v/>
      </c>
      <c r="C114" t="str">
        <f>IF(HSQVJugendrangliste!B139="","",HSQVJugendrangliste!B139)</f>
        <v/>
      </c>
      <c r="D114" t="str">
        <f>IF(HSQVJugendrangliste!D139="d","Germany","")</f>
        <v/>
      </c>
      <c r="E114" t="str">
        <f>IF(HSQVJugendrangliste!E139="","",IF(HSQVJugendrangliste!E139="m","Mann","Frau"))</f>
        <v/>
      </c>
      <c r="F114" t="str">
        <f>IF(HSQVJugendrangliste!B139="","",VLOOKUP(HSQVJugendrangliste!$C$21,Vereine!$A$3:$B$26,2,))</f>
        <v/>
      </c>
      <c r="G114" s="45" t="str">
        <f>IF(HSQVJugendrangliste!F139="","",HSQVJugendrangliste!F139)</f>
        <v/>
      </c>
      <c r="H114" t="str">
        <f t="shared" si="2"/>
        <v/>
      </c>
      <c r="I114" t="str">
        <f>IF(A114="","",IF(E114="mann",VLOOKUP(A114,RanglisteJungen!$D:$J,7,),VLOOKUP(A114,RanglisteMädchen!$D:$J,7,)))</f>
        <v/>
      </c>
      <c r="J114" t="str">
        <f>IF(E114="","",IF(E114="mann","Jungen "&amp;HSQVJugendrangliste!J139,"Mädchen "&amp;HSQVJugendrangliste!J139))</f>
        <v/>
      </c>
    </row>
    <row r="115" spans="1:10" ht="12.75">
      <c r="A115" t="str">
        <f>IF(HSQVJugendrangliste!G140="","",HSQVJugendrangliste!G140)</f>
        <v/>
      </c>
      <c r="B115" t="str">
        <f>IF(HSQVJugendrangliste!C140="","",HSQVJugendrangliste!C140)</f>
        <v/>
      </c>
      <c r="C115" t="str">
        <f>IF(HSQVJugendrangliste!B140="","",HSQVJugendrangliste!B140)</f>
        <v/>
      </c>
      <c r="D115" t="str">
        <f>IF(HSQVJugendrangliste!D140="d","Germany","")</f>
        <v/>
      </c>
      <c r="E115" t="str">
        <f>IF(HSQVJugendrangliste!E140="","",IF(HSQVJugendrangliste!E140="m","Mann","Frau"))</f>
        <v/>
      </c>
      <c r="F115" t="str">
        <f>IF(HSQVJugendrangliste!B140="","",VLOOKUP(HSQVJugendrangliste!$C$21,Vereine!$A$3:$B$26,2,))</f>
        <v/>
      </c>
      <c r="G115" s="45" t="str">
        <f>IF(HSQVJugendrangliste!F140="","",HSQVJugendrangliste!F140)</f>
        <v/>
      </c>
      <c r="H115" t="str">
        <f t="shared" si="2"/>
        <v/>
      </c>
      <c r="I115" t="str">
        <f>IF(A115="","",IF(E115="mann",VLOOKUP(A115,RanglisteJungen!$D:$J,7,),VLOOKUP(A115,RanglisteMädchen!$D:$J,7,)))</f>
        <v/>
      </c>
      <c r="J115" t="str">
        <f>IF(E115="","",IF(E115="mann","Jungen "&amp;HSQVJugendrangliste!J140,"Mädchen "&amp;HSQVJugendrangliste!J140))</f>
        <v/>
      </c>
    </row>
    <row r="116" spans="1:10" ht="12.75">
      <c r="A116" t="str">
        <f>IF(HSQVJugendrangliste!G141="","",HSQVJugendrangliste!G141)</f>
        <v/>
      </c>
      <c r="B116" t="str">
        <f>IF(HSQVJugendrangliste!C141="","",HSQVJugendrangliste!C141)</f>
        <v/>
      </c>
      <c r="C116" t="str">
        <f>IF(HSQVJugendrangliste!B141="","",HSQVJugendrangliste!B141)</f>
        <v/>
      </c>
      <c r="D116" t="str">
        <f>IF(HSQVJugendrangliste!D141="d","Germany","")</f>
        <v/>
      </c>
      <c r="E116" t="str">
        <f>IF(HSQVJugendrangliste!E141="","",IF(HSQVJugendrangliste!E141="m","Mann","Frau"))</f>
        <v/>
      </c>
      <c r="F116" t="str">
        <f>IF(HSQVJugendrangliste!B141="","",VLOOKUP(HSQVJugendrangliste!$C$21,Vereine!$A$3:$B$26,2,))</f>
        <v/>
      </c>
      <c r="G116" s="45" t="str">
        <f>IF(HSQVJugendrangliste!F141="","",HSQVJugendrangliste!F141)</f>
        <v/>
      </c>
      <c r="H116" t="str">
        <f t="shared" si="2"/>
        <v/>
      </c>
      <c r="I116" t="str">
        <f>IF(A116="","",IF(E116="mann",VLOOKUP(A116,RanglisteJungen!$D:$J,7,),VLOOKUP(A116,RanglisteMädchen!$D:$J,7,)))</f>
        <v/>
      </c>
      <c r="J116" t="str">
        <f>IF(E116="","",IF(E116="mann","Jungen "&amp;HSQVJugendrangliste!J141,"Mädchen "&amp;HSQVJugendrangliste!J141))</f>
        <v/>
      </c>
    </row>
    <row r="117" spans="1:10" ht="12.75">
      <c r="A117" t="str">
        <f>IF(HSQVJugendrangliste!G142="","",HSQVJugendrangliste!G142)</f>
        <v/>
      </c>
      <c r="B117" t="str">
        <f>IF(HSQVJugendrangliste!C142="","",HSQVJugendrangliste!C142)</f>
        <v/>
      </c>
      <c r="C117" t="str">
        <f>IF(HSQVJugendrangliste!B142="","",HSQVJugendrangliste!B142)</f>
        <v/>
      </c>
      <c r="D117" t="str">
        <f>IF(HSQVJugendrangliste!D142="d","Germany","")</f>
        <v/>
      </c>
      <c r="E117" t="str">
        <f>IF(HSQVJugendrangliste!E142="","",IF(HSQVJugendrangliste!E142="m","Mann","Frau"))</f>
        <v/>
      </c>
      <c r="F117" t="str">
        <f>IF(HSQVJugendrangliste!B142="","",VLOOKUP(HSQVJugendrangliste!$C$21,Vereine!$A$3:$B$26,2,))</f>
        <v/>
      </c>
      <c r="G117" s="45" t="str">
        <f>IF(HSQVJugendrangliste!F142="","",HSQVJugendrangliste!F142)</f>
        <v/>
      </c>
      <c r="H117" t="str">
        <f t="shared" si="2"/>
        <v/>
      </c>
      <c r="I117" t="str">
        <f>IF(A117="","",IF(E117="mann",VLOOKUP(A117,RanglisteJungen!$D:$J,7,),VLOOKUP(A117,RanglisteMädchen!$D:$J,7,)))</f>
        <v/>
      </c>
      <c r="J117" t="str">
        <f>IF(E117="","",IF(E117="mann","Jungen "&amp;HSQVJugendrangliste!J142,"Mädchen "&amp;HSQVJugendrangliste!J142))</f>
        <v/>
      </c>
    </row>
    <row r="118" spans="1:10" ht="12.75">
      <c r="A118" t="str">
        <f>IF(HSQVJugendrangliste!G143="","",HSQVJugendrangliste!G143)</f>
        <v/>
      </c>
      <c r="B118" t="str">
        <f>IF(HSQVJugendrangliste!C143="","",HSQVJugendrangliste!C143)</f>
        <v/>
      </c>
      <c r="C118" t="str">
        <f>IF(HSQVJugendrangliste!B143="","",HSQVJugendrangliste!B143)</f>
        <v/>
      </c>
      <c r="D118" t="str">
        <f>IF(HSQVJugendrangliste!D143="d","Germany","")</f>
        <v/>
      </c>
      <c r="E118" t="str">
        <f>IF(HSQVJugendrangliste!E143="","",IF(HSQVJugendrangliste!E143="m","Mann","Frau"))</f>
        <v/>
      </c>
      <c r="F118" t="str">
        <f>IF(HSQVJugendrangliste!B143="","",VLOOKUP(HSQVJugendrangliste!$C$21,Vereine!$A$3:$B$26,2,))</f>
        <v/>
      </c>
      <c r="G118" s="45" t="str">
        <f>IF(HSQVJugendrangliste!F143="","",HSQVJugendrangliste!F143)</f>
        <v/>
      </c>
      <c r="H118" t="str">
        <f t="shared" si="2"/>
        <v/>
      </c>
      <c r="I118" t="str">
        <f>IF(A118="","",IF(E118="mann",VLOOKUP(A118,RanglisteJungen!$D:$J,7,),VLOOKUP(A118,RanglisteMädchen!$D:$J,7,)))</f>
        <v/>
      </c>
      <c r="J118" t="str">
        <f>IF(E118="","",IF(E118="mann","Jungen "&amp;HSQVJugendrangliste!J143,"Mädchen "&amp;HSQVJugendrangliste!J143))</f>
        <v/>
      </c>
    </row>
    <row r="119" spans="1:10" ht="12.75">
      <c r="A119" t="str">
        <f>IF(HSQVJugendrangliste!G144="","",HSQVJugendrangliste!G144)</f>
        <v/>
      </c>
      <c r="B119" t="str">
        <f>IF(HSQVJugendrangliste!C144="","",HSQVJugendrangliste!C144)</f>
        <v/>
      </c>
      <c r="C119" t="str">
        <f>IF(HSQVJugendrangliste!B144="","",HSQVJugendrangliste!B144)</f>
        <v/>
      </c>
      <c r="D119" t="str">
        <f>IF(HSQVJugendrangliste!D144="d","Germany","")</f>
        <v/>
      </c>
      <c r="E119" t="str">
        <f>IF(HSQVJugendrangliste!E144="","",IF(HSQVJugendrangliste!E144="m","Mann","Frau"))</f>
        <v/>
      </c>
      <c r="F119" t="str">
        <f>IF(HSQVJugendrangliste!B144="","",VLOOKUP(HSQVJugendrangliste!$C$21,Vereine!$A$3:$B$26,2,))</f>
        <v/>
      </c>
      <c r="G119" s="45" t="str">
        <f>IF(HSQVJugendrangliste!F144="","",HSQVJugendrangliste!F144)</f>
        <v/>
      </c>
      <c r="H119" t="str">
        <f t="shared" si="2"/>
        <v/>
      </c>
      <c r="I119" t="str">
        <f>IF(A119="","",IF(E119="mann",VLOOKUP(A119,RanglisteJungen!$D:$J,7,),VLOOKUP(A119,RanglisteMädchen!$D:$J,7,)))</f>
        <v/>
      </c>
      <c r="J119" t="str">
        <f>IF(E119="","",IF(E119="mann","Jungen "&amp;HSQVJugendrangliste!J144,"Mädchen "&amp;HSQVJugendrangliste!J144))</f>
        <v/>
      </c>
    </row>
    <row r="120" spans="1:10" ht="12.75">
      <c r="A120" t="str">
        <f>IF(HSQVJugendrangliste!G145="","",HSQVJugendrangliste!G145)</f>
        <v/>
      </c>
      <c r="B120" t="str">
        <f>IF(HSQVJugendrangliste!C145="","",HSQVJugendrangliste!C145)</f>
        <v/>
      </c>
      <c r="C120" t="str">
        <f>IF(HSQVJugendrangliste!B145="","",HSQVJugendrangliste!B145)</f>
        <v/>
      </c>
      <c r="D120" t="str">
        <f>IF(HSQVJugendrangliste!D145="d","Germany","")</f>
        <v/>
      </c>
      <c r="E120" t="str">
        <f>IF(HSQVJugendrangliste!E145="","",IF(HSQVJugendrangliste!E145="m","Mann","Frau"))</f>
        <v/>
      </c>
      <c r="F120" t="str">
        <f>IF(HSQVJugendrangliste!B145="","",VLOOKUP(HSQVJugendrangliste!$C$21,Vereine!$A$3:$B$26,2,))</f>
        <v/>
      </c>
      <c r="G120" s="45" t="str">
        <f>IF(HSQVJugendrangliste!F145="","",HSQVJugendrangliste!F145)</f>
        <v/>
      </c>
      <c r="H120" t="str">
        <f aca="true" t="shared" si="3" ref="H120:H183">IF(E120="","","Meldungen")</f>
        <v/>
      </c>
      <c r="I120" t="str">
        <f>IF(A120="","",IF(E120="mann",VLOOKUP(A120,RanglisteJungen!$D:$J,7,),VLOOKUP(A120,RanglisteMädchen!$D:$J,7,)))</f>
        <v/>
      </c>
      <c r="J120" t="str">
        <f>IF(E120="","",IF(E120="mann","Jungen "&amp;HSQVJugendrangliste!J145,"Mädchen "&amp;HSQVJugendrangliste!J145))</f>
        <v/>
      </c>
    </row>
    <row r="121" spans="1:10" ht="12.75">
      <c r="A121" t="str">
        <f>IF(HSQVJugendrangliste!G146="","",HSQVJugendrangliste!G146)</f>
        <v/>
      </c>
      <c r="B121" t="str">
        <f>IF(HSQVJugendrangliste!C146="","",HSQVJugendrangliste!C146)</f>
        <v/>
      </c>
      <c r="C121" t="str">
        <f>IF(HSQVJugendrangliste!B146="","",HSQVJugendrangliste!B146)</f>
        <v/>
      </c>
      <c r="D121" t="str">
        <f>IF(HSQVJugendrangliste!D146="d","Germany","")</f>
        <v/>
      </c>
      <c r="E121" t="str">
        <f>IF(HSQVJugendrangliste!E146="","",IF(HSQVJugendrangliste!E146="m","Mann","Frau"))</f>
        <v/>
      </c>
      <c r="F121" t="str">
        <f>IF(HSQVJugendrangliste!B146="","",VLOOKUP(HSQVJugendrangliste!$C$21,Vereine!$A$3:$B$26,2,))</f>
        <v/>
      </c>
      <c r="G121" s="45" t="str">
        <f>IF(HSQVJugendrangliste!F146="","",HSQVJugendrangliste!F146)</f>
        <v/>
      </c>
      <c r="H121" t="str">
        <f t="shared" si="3"/>
        <v/>
      </c>
      <c r="I121" t="str">
        <f>IF(A121="","",IF(E121="mann",VLOOKUP(A121,RanglisteJungen!$D:$J,7,),VLOOKUP(A121,RanglisteMädchen!$D:$J,7,)))</f>
        <v/>
      </c>
      <c r="J121" t="str">
        <f>IF(E121="","",IF(E121="mann","Jungen "&amp;HSQVJugendrangliste!J146,"Mädchen "&amp;HSQVJugendrangliste!J146))</f>
        <v/>
      </c>
    </row>
    <row r="122" spans="1:10" ht="12.75">
      <c r="A122" t="str">
        <f>IF(HSQVJugendrangliste!G147="","",HSQVJugendrangliste!G147)</f>
        <v/>
      </c>
      <c r="B122" t="str">
        <f>IF(HSQVJugendrangliste!C147="","",HSQVJugendrangliste!C147)</f>
        <v/>
      </c>
      <c r="C122" t="str">
        <f>IF(HSQVJugendrangliste!B147="","",HSQVJugendrangliste!B147)</f>
        <v/>
      </c>
      <c r="D122" t="str">
        <f>IF(HSQVJugendrangliste!D147="d","Germany","")</f>
        <v/>
      </c>
      <c r="E122" t="str">
        <f>IF(HSQVJugendrangliste!E147="","",IF(HSQVJugendrangliste!E147="m","Mann","Frau"))</f>
        <v/>
      </c>
      <c r="F122" t="str">
        <f>IF(HSQVJugendrangliste!B147="","",VLOOKUP(HSQVJugendrangliste!$C$21,Vereine!$A$3:$B$26,2,))</f>
        <v/>
      </c>
      <c r="G122" s="45" t="str">
        <f>IF(HSQVJugendrangliste!F147="","",HSQVJugendrangliste!F147)</f>
        <v/>
      </c>
      <c r="H122" t="str">
        <f t="shared" si="3"/>
        <v/>
      </c>
      <c r="I122" t="str">
        <f>IF(A122="","",IF(E122="mann",VLOOKUP(A122,RanglisteJungen!$D:$J,7,),VLOOKUP(A122,RanglisteMädchen!$D:$J,7,)))</f>
        <v/>
      </c>
      <c r="J122" t="str">
        <f>IF(E122="","",IF(E122="mann","Jungen "&amp;HSQVJugendrangliste!J147,"Mädchen "&amp;HSQVJugendrangliste!J147))</f>
        <v/>
      </c>
    </row>
    <row r="123" spans="1:10" ht="12.75">
      <c r="A123" t="str">
        <f>IF(HSQVJugendrangliste!G148="","",HSQVJugendrangliste!G148)</f>
        <v/>
      </c>
      <c r="B123" t="str">
        <f>IF(HSQVJugendrangliste!C148="","",HSQVJugendrangliste!C148)</f>
        <v/>
      </c>
      <c r="C123" t="str">
        <f>IF(HSQVJugendrangliste!B148="","",HSQVJugendrangliste!B148)</f>
        <v/>
      </c>
      <c r="D123" t="str">
        <f>IF(HSQVJugendrangliste!D148="d","Germany","")</f>
        <v/>
      </c>
      <c r="E123" t="str">
        <f>IF(HSQVJugendrangliste!E148="","",IF(HSQVJugendrangliste!E148="m","Mann","Frau"))</f>
        <v/>
      </c>
      <c r="F123" t="str">
        <f>IF(HSQVJugendrangliste!B148="","",VLOOKUP(HSQVJugendrangliste!$C$21,Vereine!$A$3:$B$26,2,))</f>
        <v/>
      </c>
      <c r="G123" s="45" t="str">
        <f>IF(HSQVJugendrangliste!F148="","",HSQVJugendrangliste!F148)</f>
        <v/>
      </c>
      <c r="H123" t="str">
        <f t="shared" si="3"/>
        <v/>
      </c>
      <c r="I123" t="str">
        <f>IF(A123="","",IF(E123="mann",VLOOKUP(A123,RanglisteJungen!$D:$J,7,),VLOOKUP(A123,RanglisteMädchen!$D:$J,7,)))</f>
        <v/>
      </c>
      <c r="J123" t="str">
        <f>IF(E123="","",IF(E123="mann","Jungen "&amp;HSQVJugendrangliste!J148,"Mädchen "&amp;HSQVJugendrangliste!J148))</f>
        <v/>
      </c>
    </row>
    <row r="124" spans="1:10" ht="12.75">
      <c r="A124" t="str">
        <f>IF(HSQVJugendrangliste!G149="","",HSQVJugendrangliste!G149)</f>
        <v/>
      </c>
      <c r="B124" t="str">
        <f>IF(HSQVJugendrangliste!C149="","",HSQVJugendrangliste!C149)</f>
        <v/>
      </c>
      <c r="C124" t="str">
        <f>IF(HSQVJugendrangliste!B149="","",HSQVJugendrangliste!B149)</f>
        <v/>
      </c>
      <c r="D124" t="str">
        <f>IF(HSQVJugendrangliste!D149="d","Germany","")</f>
        <v/>
      </c>
      <c r="E124" t="str">
        <f>IF(HSQVJugendrangliste!E149="","",IF(HSQVJugendrangliste!E149="m","Mann","Frau"))</f>
        <v/>
      </c>
      <c r="F124" t="str">
        <f>IF(HSQVJugendrangliste!B149="","",VLOOKUP(HSQVJugendrangliste!$C$21,Vereine!$A$3:$B$26,2,))</f>
        <v/>
      </c>
      <c r="G124" s="45" t="str">
        <f>IF(HSQVJugendrangliste!F149="","",HSQVJugendrangliste!F149)</f>
        <v/>
      </c>
      <c r="H124" t="str">
        <f t="shared" si="3"/>
        <v/>
      </c>
      <c r="I124" t="str">
        <f>IF(A124="","",IF(E124="mann",VLOOKUP(A124,RanglisteJungen!$D:$J,7,),VLOOKUP(A124,RanglisteMädchen!$D:$J,7,)))</f>
        <v/>
      </c>
      <c r="J124" t="str">
        <f>IF(E124="","",IF(E124="mann","Jungen "&amp;HSQVJugendrangliste!J149,"Mädchen "&amp;HSQVJugendrangliste!J149))</f>
        <v/>
      </c>
    </row>
    <row r="125" spans="1:10" ht="12.75">
      <c r="A125" t="str">
        <f>IF(HSQVJugendrangliste!G150="","",HSQVJugendrangliste!G150)</f>
        <v/>
      </c>
      <c r="B125" t="str">
        <f>IF(HSQVJugendrangliste!C150="","",HSQVJugendrangliste!C150)</f>
        <v/>
      </c>
      <c r="C125" t="str">
        <f>IF(HSQVJugendrangliste!B150="","",HSQVJugendrangliste!B150)</f>
        <v/>
      </c>
      <c r="D125" t="str">
        <f>IF(HSQVJugendrangliste!D150="d","Germany","")</f>
        <v/>
      </c>
      <c r="E125" t="str">
        <f>IF(HSQVJugendrangliste!E150="","",IF(HSQVJugendrangliste!E150="m","Mann","Frau"))</f>
        <v/>
      </c>
      <c r="F125" t="str">
        <f>IF(HSQVJugendrangliste!B150="","",VLOOKUP(HSQVJugendrangliste!$C$21,Vereine!$A$3:$B$26,2,))</f>
        <v/>
      </c>
      <c r="G125" s="45" t="str">
        <f>IF(HSQVJugendrangliste!F150="","",HSQVJugendrangliste!F150)</f>
        <v/>
      </c>
      <c r="H125" t="str">
        <f t="shared" si="3"/>
        <v/>
      </c>
      <c r="I125" t="str">
        <f>IF(A125="","",IF(E125="mann",VLOOKUP(A125,RanglisteJungen!$D:$J,7,),VLOOKUP(A125,RanglisteMädchen!$D:$J,7,)))</f>
        <v/>
      </c>
      <c r="J125" t="str">
        <f>IF(E125="","",IF(E125="mann","Jungen "&amp;HSQVJugendrangliste!J150,"Mädchen "&amp;HSQVJugendrangliste!J150))</f>
        <v/>
      </c>
    </row>
    <row r="126" spans="1:10" ht="12.75">
      <c r="A126" t="str">
        <f>IF(HSQVJugendrangliste!G151="","",HSQVJugendrangliste!G151)</f>
        <v/>
      </c>
      <c r="B126" t="str">
        <f>IF(HSQVJugendrangliste!C151="","",HSQVJugendrangliste!C151)</f>
        <v/>
      </c>
      <c r="C126" t="str">
        <f>IF(HSQVJugendrangliste!B151="","",HSQVJugendrangliste!B151)</f>
        <v/>
      </c>
      <c r="D126" t="str">
        <f>IF(HSQVJugendrangliste!D151="d","Germany","")</f>
        <v/>
      </c>
      <c r="E126" t="str">
        <f>IF(HSQVJugendrangliste!E151="","",IF(HSQVJugendrangliste!E151="m","Mann","Frau"))</f>
        <v/>
      </c>
      <c r="F126" t="str">
        <f>IF(HSQVJugendrangliste!B151="","",VLOOKUP(HSQVJugendrangliste!$C$21,Vereine!$A$3:$B$26,2,))</f>
        <v/>
      </c>
      <c r="G126" s="45" t="str">
        <f>IF(HSQVJugendrangliste!F151="","",HSQVJugendrangliste!F151)</f>
        <v/>
      </c>
      <c r="H126" t="str">
        <f t="shared" si="3"/>
        <v/>
      </c>
      <c r="I126" t="str">
        <f>IF(A126="","",IF(E126="mann",VLOOKUP(A126,RanglisteJungen!$D:$J,7,),VLOOKUP(A126,RanglisteMädchen!$D:$J,7,)))</f>
        <v/>
      </c>
      <c r="J126" t="str">
        <f>IF(E126="","",IF(E126="mann","Jungen "&amp;HSQVJugendrangliste!J151,"Mädchen "&amp;HSQVJugendrangliste!J151))</f>
        <v/>
      </c>
    </row>
    <row r="127" spans="1:10" ht="12.75">
      <c r="A127" t="str">
        <f>IF(HSQVJugendrangliste!G152="","",HSQVJugendrangliste!G152)</f>
        <v/>
      </c>
      <c r="B127" t="str">
        <f>IF(HSQVJugendrangliste!C152="","",HSQVJugendrangliste!C152)</f>
        <v/>
      </c>
      <c r="C127" t="str">
        <f>IF(HSQVJugendrangliste!B152="","",HSQVJugendrangliste!B152)</f>
        <v/>
      </c>
      <c r="D127" t="str">
        <f>IF(HSQVJugendrangliste!D152="d","Germany","")</f>
        <v/>
      </c>
      <c r="E127" t="str">
        <f>IF(HSQVJugendrangliste!E152="","",IF(HSQVJugendrangliste!E152="m","Mann","Frau"))</f>
        <v/>
      </c>
      <c r="F127" t="str">
        <f>IF(HSQVJugendrangliste!B152="","",VLOOKUP(HSQVJugendrangliste!$C$21,Vereine!$A$3:$B$26,2,))</f>
        <v/>
      </c>
      <c r="G127" s="45" t="str">
        <f>IF(HSQVJugendrangliste!F152="","",HSQVJugendrangliste!F152)</f>
        <v/>
      </c>
      <c r="H127" t="str">
        <f t="shared" si="3"/>
        <v/>
      </c>
      <c r="I127" t="str">
        <f>IF(A127="","",IF(E127="mann",VLOOKUP(A127,RanglisteJungen!$D:$J,7,),VLOOKUP(A127,RanglisteMädchen!$D:$J,7,)))</f>
        <v/>
      </c>
      <c r="J127" t="str">
        <f>IF(E127="","",IF(E127="mann","Jungen "&amp;HSQVJugendrangliste!J152,"Mädchen "&amp;HSQVJugendrangliste!J152))</f>
        <v/>
      </c>
    </row>
    <row r="128" spans="1:10" ht="12.75">
      <c r="A128" t="str">
        <f>IF(HSQVJugendrangliste!G153="","",HSQVJugendrangliste!G153)</f>
        <v/>
      </c>
      <c r="B128" t="str">
        <f>IF(HSQVJugendrangliste!C153="","",HSQVJugendrangliste!C153)</f>
        <v/>
      </c>
      <c r="C128" t="str">
        <f>IF(HSQVJugendrangliste!B153="","",HSQVJugendrangliste!B153)</f>
        <v/>
      </c>
      <c r="D128" t="str">
        <f>IF(HSQVJugendrangliste!D153="d","Germany","")</f>
        <v/>
      </c>
      <c r="E128" t="str">
        <f>IF(HSQVJugendrangliste!E153="","",IF(HSQVJugendrangliste!E153="m","Mann","Frau"))</f>
        <v/>
      </c>
      <c r="F128" t="str">
        <f>IF(HSQVJugendrangliste!B153="","",VLOOKUP(HSQVJugendrangliste!$C$21,Vereine!$A$3:$B$26,2,))</f>
        <v/>
      </c>
      <c r="G128" s="45" t="str">
        <f>IF(HSQVJugendrangliste!F153="","",HSQVJugendrangliste!F153)</f>
        <v/>
      </c>
      <c r="H128" t="str">
        <f t="shared" si="3"/>
        <v/>
      </c>
      <c r="I128" t="str">
        <f>IF(A128="","",IF(E128="mann",VLOOKUP(A128,RanglisteJungen!$D:$J,7,),VLOOKUP(A128,RanglisteMädchen!$D:$J,7,)))</f>
        <v/>
      </c>
      <c r="J128" t="str">
        <f>IF(E128="","",IF(E128="mann","Jungen "&amp;HSQVJugendrangliste!J153,"Mädchen "&amp;HSQVJugendrangliste!J153))</f>
        <v/>
      </c>
    </row>
    <row r="129" spans="1:10" ht="12.75">
      <c r="A129" t="str">
        <f>IF(HSQVJugendrangliste!G154="","",HSQVJugendrangliste!G154)</f>
        <v/>
      </c>
      <c r="B129" t="str">
        <f>IF(HSQVJugendrangliste!C154="","",HSQVJugendrangliste!C154)</f>
        <v/>
      </c>
      <c r="C129" t="str">
        <f>IF(HSQVJugendrangliste!B154="","",HSQVJugendrangliste!B154)</f>
        <v/>
      </c>
      <c r="D129" t="str">
        <f>IF(HSQVJugendrangliste!D154="d","Germany","")</f>
        <v/>
      </c>
      <c r="E129" t="str">
        <f>IF(HSQVJugendrangliste!E154="","",IF(HSQVJugendrangliste!E154="m","Mann","Frau"))</f>
        <v/>
      </c>
      <c r="F129" t="str">
        <f>IF(HSQVJugendrangliste!B154="","",VLOOKUP(HSQVJugendrangliste!$C$21,Vereine!$A$3:$B$26,2,))</f>
        <v/>
      </c>
      <c r="G129" s="45" t="str">
        <f>IF(HSQVJugendrangliste!F154="","",HSQVJugendrangliste!F154)</f>
        <v/>
      </c>
      <c r="H129" t="str">
        <f t="shared" si="3"/>
        <v/>
      </c>
      <c r="I129" t="str">
        <f>IF(A129="","",IF(E129="mann",VLOOKUP(A129,RanglisteJungen!$D:$J,7,),VLOOKUP(A129,RanglisteMädchen!$D:$J,7,)))</f>
        <v/>
      </c>
      <c r="J129" t="str">
        <f>IF(E129="","",IF(E129="mann","Jungen "&amp;HSQVJugendrangliste!J154,"Mädchen "&amp;HSQVJugendrangliste!J154))</f>
        <v/>
      </c>
    </row>
    <row r="130" spans="1:10" ht="12.75">
      <c r="A130" t="str">
        <f>IF(HSQVJugendrangliste!G155="","",HSQVJugendrangliste!G155)</f>
        <v/>
      </c>
      <c r="B130" t="str">
        <f>IF(HSQVJugendrangliste!C155="","",HSQVJugendrangliste!C155)</f>
        <v/>
      </c>
      <c r="C130" t="str">
        <f>IF(HSQVJugendrangliste!B155="","",HSQVJugendrangliste!B155)</f>
        <v/>
      </c>
      <c r="D130" t="str">
        <f>IF(HSQVJugendrangliste!D155="d","Germany","")</f>
        <v/>
      </c>
      <c r="E130" t="str">
        <f>IF(HSQVJugendrangliste!E155="","",IF(HSQVJugendrangliste!E155="m","Mann","Frau"))</f>
        <v/>
      </c>
      <c r="F130" t="str">
        <f>IF(HSQVJugendrangliste!B155="","",VLOOKUP(HSQVJugendrangliste!$C$21,Vereine!$A$3:$B$26,2,))</f>
        <v/>
      </c>
      <c r="G130" s="45" t="str">
        <f>IF(HSQVJugendrangliste!F155="","",HSQVJugendrangliste!F155)</f>
        <v/>
      </c>
      <c r="H130" t="str">
        <f t="shared" si="3"/>
        <v/>
      </c>
      <c r="I130" t="str">
        <f>IF(A130="","",IF(E130="mann",VLOOKUP(A130,RanglisteJungen!$D:$J,7,),VLOOKUP(A130,RanglisteMädchen!$D:$J,7,)))</f>
        <v/>
      </c>
      <c r="J130" t="str">
        <f>IF(E130="","",IF(E130="mann","Jungen "&amp;HSQVJugendrangliste!J155,"Mädchen "&amp;HSQVJugendrangliste!J155))</f>
        <v/>
      </c>
    </row>
    <row r="131" spans="1:10" ht="12.75">
      <c r="A131" t="str">
        <f>IF(HSQVJugendrangliste!G156="","",HSQVJugendrangliste!G156)</f>
        <v/>
      </c>
      <c r="B131" t="str">
        <f>IF(HSQVJugendrangliste!C156="","",HSQVJugendrangliste!C156)</f>
        <v/>
      </c>
      <c r="C131" t="str">
        <f>IF(HSQVJugendrangliste!B156="","",HSQVJugendrangliste!B156)</f>
        <v/>
      </c>
      <c r="D131" t="str">
        <f>IF(HSQVJugendrangliste!D156="d","Germany","")</f>
        <v/>
      </c>
      <c r="E131" t="str">
        <f>IF(HSQVJugendrangliste!E156="","",IF(HSQVJugendrangliste!E156="m","Mann","Frau"))</f>
        <v/>
      </c>
      <c r="F131" t="str">
        <f>IF(HSQVJugendrangliste!B156="","",VLOOKUP(HSQVJugendrangliste!$C$21,Vereine!$A$3:$B$26,2,))</f>
        <v/>
      </c>
      <c r="G131" s="45" t="str">
        <f>IF(HSQVJugendrangliste!F156="","",HSQVJugendrangliste!F156)</f>
        <v/>
      </c>
      <c r="H131" t="str">
        <f t="shared" si="3"/>
        <v/>
      </c>
      <c r="I131" t="str">
        <f>IF(A131="","",IF(E131="mann",VLOOKUP(A131,RanglisteJungen!$D:$J,7,),VLOOKUP(A131,RanglisteMädchen!$D:$J,7,)))</f>
        <v/>
      </c>
      <c r="J131" t="str">
        <f>IF(E131="","",IF(E131="mann","Jungen "&amp;HSQVJugendrangliste!J156,"Mädchen "&amp;HSQVJugendrangliste!J156))</f>
        <v/>
      </c>
    </row>
    <row r="132" spans="1:10" ht="12.75">
      <c r="A132" t="str">
        <f>IF(HSQVJugendrangliste!G157="","",HSQVJugendrangliste!G157)</f>
        <v/>
      </c>
      <c r="B132" t="str">
        <f>IF(HSQVJugendrangliste!C157="","",HSQVJugendrangliste!C157)</f>
        <v/>
      </c>
      <c r="C132" t="str">
        <f>IF(HSQVJugendrangliste!B157="","",HSQVJugendrangliste!B157)</f>
        <v/>
      </c>
      <c r="D132" t="str">
        <f>IF(HSQVJugendrangliste!D157="d","Germany","")</f>
        <v/>
      </c>
      <c r="E132" t="str">
        <f>IF(HSQVJugendrangliste!E157="","",IF(HSQVJugendrangliste!E157="m","Mann","Frau"))</f>
        <v/>
      </c>
      <c r="F132" t="str">
        <f>IF(HSQVJugendrangliste!B157="","",VLOOKUP(HSQVJugendrangliste!$C$21,Vereine!$A$3:$B$26,2,))</f>
        <v/>
      </c>
      <c r="G132" s="45" t="str">
        <f>IF(HSQVJugendrangliste!F157="","",HSQVJugendrangliste!F157)</f>
        <v/>
      </c>
      <c r="H132" t="str">
        <f t="shared" si="3"/>
        <v/>
      </c>
      <c r="I132" t="str">
        <f>IF(A132="","",IF(E132="mann",VLOOKUP(A132,RanglisteJungen!$D:$J,7,),VLOOKUP(A132,RanglisteMädchen!$D:$J,7,)))</f>
        <v/>
      </c>
      <c r="J132" t="str">
        <f>IF(E132="","",IF(E132="mann","Jungen "&amp;HSQVJugendrangliste!J157,"Mädchen "&amp;HSQVJugendrangliste!J157))</f>
        <v/>
      </c>
    </row>
    <row r="133" spans="1:10" ht="12.75">
      <c r="A133" t="str">
        <f>IF(HSQVJugendrangliste!G158="","",HSQVJugendrangliste!G158)</f>
        <v/>
      </c>
      <c r="B133" t="str">
        <f>IF(HSQVJugendrangliste!C158="","",HSQVJugendrangliste!C158)</f>
        <v/>
      </c>
      <c r="C133" t="str">
        <f>IF(HSQVJugendrangliste!B158="","",HSQVJugendrangliste!B158)</f>
        <v/>
      </c>
      <c r="D133" t="str">
        <f>IF(HSQVJugendrangliste!D158="d","Germany","")</f>
        <v/>
      </c>
      <c r="E133" t="str">
        <f>IF(HSQVJugendrangliste!E158="","",IF(HSQVJugendrangliste!E158="m","Mann","Frau"))</f>
        <v/>
      </c>
      <c r="F133" t="str">
        <f>IF(HSQVJugendrangliste!B158="","",VLOOKUP(HSQVJugendrangliste!$C$21,Vereine!$A$3:$B$26,2,))</f>
        <v/>
      </c>
      <c r="G133" s="45" t="str">
        <f>IF(HSQVJugendrangliste!F158="","",HSQVJugendrangliste!F158)</f>
        <v/>
      </c>
      <c r="H133" t="str">
        <f t="shared" si="3"/>
        <v/>
      </c>
      <c r="I133" t="str">
        <f>IF(A133="","",IF(E133="mann",VLOOKUP(A133,RanglisteJungen!$D:$J,7,),VLOOKUP(A133,RanglisteMädchen!$D:$J,7,)))</f>
        <v/>
      </c>
      <c r="J133" t="str">
        <f>IF(E133="","",IF(E133="mann","Jungen "&amp;HSQVJugendrangliste!J158,"Mädchen "&amp;HSQVJugendrangliste!J158))</f>
        <v/>
      </c>
    </row>
    <row r="134" spans="1:10" ht="12.75">
      <c r="A134" t="str">
        <f>IF(HSQVJugendrangliste!G159="","",HSQVJugendrangliste!G159)</f>
        <v/>
      </c>
      <c r="B134" t="str">
        <f>IF(HSQVJugendrangliste!C159="","",HSQVJugendrangliste!C159)</f>
        <v/>
      </c>
      <c r="C134" t="str">
        <f>IF(HSQVJugendrangliste!B159="","",HSQVJugendrangliste!B159)</f>
        <v/>
      </c>
      <c r="D134" t="str">
        <f>IF(HSQVJugendrangliste!D159="d","Germany","")</f>
        <v/>
      </c>
      <c r="E134" t="str">
        <f>IF(HSQVJugendrangliste!E159="","",IF(HSQVJugendrangliste!E159="m","Mann","Frau"))</f>
        <v/>
      </c>
      <c r="F134" t="str">
        <f>IF(HSQVJugendrangliste!B159="","",VLOOKUP(HSQVJugendrangliste!$C$21,Vereine!$A$3:$B$26,2,))</f>
        <v/>
      </c>
      <c r="G134" s="45" t="str">
        <f>IF(HSQVJugendrangliste!F159="","",HSQVJugendrangliste!F159)</f>
        <v/>
      </c>
      <c r="H134" t="str">
        <f t="shared" si="3"/>
        <v/>
      </c>
      <c r="I134" t="str">
        <f>IF(A134="","",IF(E134="mann",VLOOKUP(A134,RanglisteJungen!$D:$J,7,),VLOOKUP(A134,RanglisteMädchen!$D:$J,7,)))</f>
        <v/>
      </c>
      <c r="J134" t="str">
        <f>IF(E134="","",IF(E134="mann","Jungen "&amp;HSQVJugendrangliste!J159,"Mädchen "&amp;HSQVJugendrangliste!J159))</f>
        <v/>
      </c>
    </row>
    <row r="135" spans="1:10" ht="12.75">
      <c r="A135" t="str">
        <f>IF(HSQVJugendrangliste!G160="","",HSQVJugendrangliste!G160)</f>
        <v/>
      </c>
      <c r="B135" t="str">
        <f>IF(HSQVJugendrangliste!C160="","",HSQVJugendrangliste!C160)</f>
        <v/>
      </c>
      <c r="C135" t="str">
        <f>IF(HSQVJugendrangliste!B160="","",HSQVJugendrangliste!B160)</f>
        <v/>
      </c>
      <c r="D135" t="str">
        <f>IF(HSQVJugendrangliste!D160="d","Germany","")</f>
        <v/>
      </c>
      <c r="E135" t="str">
        <f>IF(HSQVJugendrangliste!E160="","",IF(HSQVJugendrangliste!E160="m","Mann","Frau"))</f>
        <v/>
      </c>
      <c r="F135" t="str">
        <f>IF(HSQVJugendrangliste!B160="","",VLOOKUP(HSQVJugendrangliste!$C$21,Vereine!$A$3:$B$26,2,))</f>
        <v/>
      </c>
      <c r="G135" s="45" t="str">
        <f>IF(HSQVJugendrangliste!F160="","",HSQVJugendrangliste!F160)</f>
        <v/>
      </c>
      <c r="H135" t="str">
        <f t="shared" si="3"/>
        <v/>
      </c>
      <c r="I135" t="str">
        <f>IF(A135="","",IF(E135="mann",VLOOKUP(A135,RanglisteJungen!$D:$J,7,),VLOOKUP(A135,RanglisteMädchen!$D:$J,7,)))</f>
        <v/>
      </c>
      <c r="J135" t="str">
        <f>IF(E135="","",IF(E135="mann","Jungen "&amp;HSQVJugendrangliste!J160,"Mädchen "&amp;HSQVJugendrangliste!J160))</f>
        <v/>
      </c>
    </row>
    <row r="136" spans="1:10" ht="12.75">
      <c r="A136" t="str">
        <f>IF(HSQVJugendrangliste!G161="","",HSQVJugendrangliste!G161)</f>
        <v/>
      </c>
      <c r="B136" t="str">
        <f>IF(HSQVJugendrangliste!C161="","",HSQVJugendrangliste!C161)</f>
        <v/>
      </c>
      <c r="C136" t="str">
        <f>IF(HSQVJugendrangliste!B161="","",HSQVJugendrangliste!B161)</f>
        <v/>
      </c>
      <c r="D136" t="str">
        <f>IF(HSQVJugendrangliste!D161="d","Germany","")</f>
        <v/>
      </c>
      <c r="E136" t="str">
        <f>IF(HSQVJugendrangliste!E161="","",IF(HSQVJugendrangliste!E161="m","Mann","Frau"))</f>
        <v/>
      </c>
      <c r="F136" t="str">
        <f>IF(HSQVJugendrangliste!B161="","",VLOOKUP(HSQVJugendrangliste!$C$21,Vereine!$A$3:$B$26,2,))</f>
        <v/>
      </c>
      <c r="G136" s="45" t="str">
        <f>IF(HSQVJugendrangliste!F161="","",HSQVJugendrangliste!F161)</f>
        <v/>
      </c>
      <c r="H136" t="str">
        <f t="shared" si="3"/>
        <v/>
      </c>
      <c r="I136" t="str">
        <f>IF(A136="","",IF(E136="mann",VLOOKUP(A136,RanglisteJungen!$D:$J,7,),VLOOKUP(A136,RanglisteMädchen!$D:$J,7,)))</f>
        <v/>
      </c>
      <c r="J136" t="str">
        <f>IF(E136="","",IF(E136="mann","Jungen "&amp;HSQVJugendrangliste!J161,"Mädchen "&amp;HSQVJugendrangliste!J161))</f>
        <v/>
      </c>
    </row>
    <row r="137" spans="1:10" ht="12.75">
      <c r="A137" t="str">
        <f>IF(HSQVJugendrangliste!G162="","",HSQVJugendrangliste!G162)</f>
        <v/>
      </c>
      <c r="B137" t="str">
        <f>IF(HSQVJugendrangliste!C162="","",HSQVJugendrangliste!C162)</f>
        <v/>
      </c>
      <c r="C137" t="str">
        <f>IF(HSQVJugendrangliste!B162="","",HSQVJugendrangliste!B162)</f>
        <v/>
      </c>
      <c r="D137" t="str">
        <f>IF(HSQVJugendrangliste!D162="d","Germany","")</f>
        <v/>
      </c>
      <c r="E137" t="str">
        <f>IF(HSQVJugendrangliste!E162="","",IF(HSQVJugendrangliste!E162="m","Mann","Frau"))</f>
        <v/>
      </c>
      <c r="F137" t="str">
        <f>IF(HSQVJugendrangliste!B162="","",VLOOKUP(HSQVJugendrangliste!$C$21,Vereine!$A$3:$B$26,2,))</f>
        <v/>
      </c>
      <c r="G137" s="45" t="str">
        <f>IF(HSQVJugendrangliste!F162="","",HSQVJugendrangliste!F162)</f>
        <v/>
      </c>
      <c r="H137" t="str">
        <f t="shared" si="3"/>
        <v/>
      </c>
      <c r="I137" t="str">
        <f>IF(A137="","",IF(E137="mann",VLOOKUP(A137,RanglisteJungen!$D:$J,7,),VLOOKUP(A137,RanglisteMädchen!$D:$J,7,)))</f>
        <v/>
      </c>
      <c r="J137" t="str">
        <f>IF(E137="","",IF(E137="mann","Jungen "&amp;HSQVJugendrangliste!J162,"Mädchen "&amp;HSQVJugendrangliste!J162))</f>
        <v/>
      </c>
    </row>
    <row r="138" spans="1:10" ht="12.75">
      <c r="A138" t="str">
        <f>IF(HSQVJugendrangliste!G163="","",HSQVJugendrangliste!G163)</f>
        <v/>
      </c>
      <c r="B138" t="str">
        <f>IF(HSQVJugendrangliste!C163="","",HSQVJugendrangliste!C163)</f>
        <v/>
      </c>
      <c r="C138" t="str">
        <f>IF(HSQVJugendrangliste!B163="","",HSQVJugendrangliste!B163)</f>
        <v/>
      </c>
      <c r="D138" t="str">
        <f>IF(HSQVJugendrangliste!D163="d","Germany","")</f>
        <v/>
      </c>
      <c r="E138" t="str">
        <f>IF(HSQVJugendrangliste!E163="","",IF(HSQVJugendrangliste!E163="m","Mann","Frau"))</f>
        <v/>
      </c>
      <c r="F138" t="str">
        <f>IF(HSQVJugendrangliste!B163="","",VLOOKUP(HSQVJugendrangliste!$C$21,Vereine!$A$3:$B$26,2,))</f>
        <v/>
      </c>
      <c r="G138" s="45" t="str">
        <f>IF(HSQVJugendrangliste!F163="","",HSQVJugendrangliste!F163)</f>
        <v/>
      </c>
      <c r="H138" t="str">
        <f t="shared" si="3"/>
        <v/>
      </c>
      <c r="I138" t="str">
        <f>IF(A138="","",IF(E138="mann",VLOOKUP(A138,RanglisteJungen!$D:$J,7,),VLOOKUP(A138,RanglisteMädchen!$D:$J,7,)))</f>
        <v/>
      </c>
      <c r="J138" t="str">
        <f>IF(E138="","",IF(E138="mann","Jungen "&amp;HSQVJugendrangliste!J163,"Mädchen "&amp;HSQVJugendrangliste!J163))</f>
        <v/>
      </c>
    </row>
    <row r="139" spans="1:10" ht="12.75">
      <c r="A139" t="str">
        <f>IF(HSQVJugendrangliste!G164="","",HSQVJugendrangliste!G164)</f>
        <v/>
      </c>
      <c r="B139" t="str">
        <f>IF(HSQVJugendrangliste!C164="","",HSQVJugendrangliste!C164)</f>
        <v/>
      </c>
      <c r="C139" t="str">
        <f>IF(HSQVJugendrangliste!B164="","",HSQVJugendrangliste!B164)</f>
        <v/>
      </c>
      <c r="D139" t="str">
        <f>IF(HSQVJugendrangliste!D164="d","Germany","")</f>
        <v/>
      </c>
      <c r="E139" t="str">
        <f>IF(HSQVJugendrangliste!E164="","",IF(HSQVJugendrangliste!E164="m","Mann","Frau"))</f>
        <v/>
      </c>
      <c r="F139" t="str">
        <f>IF(HSQVJugendrangliste!B164="","",VLOOKUP(HSQVJugendrangliste!$C$21,Vereine!$A$3:$B$26,2,))</f>
        <v/>
      </c>
      <c r="G139" s="45" t="str">
        <f>IF(HSQVJugendrangliste!F164="","",HSQVJugendrangliste!F164)</f>
        <v/>
      </c>
      <c r="H139" t="str">
        <f t="shared" si="3"/>
        <v/>
      </c>
      <c r="I139" t="str">
        <f>IF(A139="","",IF(E139="mann",VLOOKUP(A139,RanglisteJungen!$D:$J,7,),VLOOKUP(A139,RanglisteMädchen!$D:$J,7,)))</f>
        <v/>
      </c>
      <c r="J139" t="str">
        <f>IF(E139="","",IF(E139="mann","Jungen "&amp;HSQVJugendrangliste!J164,"Mädchen "&amp;HSQVJugendrangliste!J164))</f>
        <v/>
      </c>
    </row>
    <row r="140" spans="1:10" ht="12.75">
      <c r="A140" t="str">
        <f>IF(HSQVJugendrangliste!G165="","",HSQVJugendrangliste!G165)</f>
        <v/>
      </c>
      <c r="B140" t="str">
        <f>IF(HSQVJugendrangliste!C165="","",HSQVJugendrangliste!C165)</f>
        <v/>
      </c>
      <c r="C140" t="str">
        <f>IF(HSQVJugendrangliste!B165="","",HSQVJugendrangliste!B165)</f>
        <v/>
      </c>
      <c r="D140" t="str">
        <f>IF(HSQVJugendrangliste!D165="d","Germany","")</f>
        <v/>
      </c>
      <c r="E140" t="str">
        <f>IF(HSQVJugendrangliste!E165="","",IF(HSQVJugendrangliste!E165="m","Mann","Frau"))</f>
        <v/>
      </c>
      <c r="F140" t="str">
        <f>IF(HSQVJugendrangliste!B165="","",VLOOKUP(HSQVJugendrangliste!$C$21,Vereine!$A$3:$B$26,2,))</f>
        <v/>
      </c>
      <c r="G140" s="45" t="str">
        <f>IF(HSQVJugendrangliste!F165="","",HSQVJugendrangliste!F165)</f>
        <v/>
      </c>
      <c r="H140" t="str">
        <f t="shared" si="3"/>
        <v/>
      </c>
      <c r="I140" t="str">
        <f>IF(A140="","",IF(E140="mann",VLOOKUP(A140,RanglisteJungen!$D:$J,7,),VLOOKUP(A140,RanglisteMädchen!$D:$J,7,)))</f>
        <v/>
      </c>
      <c r="J140" t="str">
        <f>IF(E140="","",IF(E140="mann","Jungen "&amp;HSQVJugendrangliste!J165,"Mädchen "&amp;HSQVJugendrangliste!J165))</f>
        <v/>
      </c>
    </row>
    <row r="141" spans="1:10" ht="12.75">
      <c r="A141" t="str">
        <f>IF(HSQVJugendrangliste!G166="","",HSQVJugendrangliste!G166)</f>
        <v/>
      </c>
      <c r="B141" t="str">
        <f>IF(HSQVJugendrangliste!C166="","",HSQVJugendrangliste!C166)</f>
        <v/>
      </c>
      <c r="C141" t="str">
        <f>IF(HSQVJugendrangliste!B166="","",HSQVJugendrangliste!B166)</f>
        <v/>
      </c>
      <c r="D141" t="str">
        <f>IF(HSQVJugendrangliste!D166="d","Germany","")</f>
        <v/>
      </c>
      <c r="E141" t="str">
        <f>IF(HSQVJugendrangliste!E166="","",IF(HSQVJugendrangliste!E166="m","Mann","Frau"))</f>
        <v/>
      </c>
      <c r="F141" t="str">
        <f>IF(HSQVJugendrangliste!B166="","",VLOOKUP(HSQVJugendrangliste!$C$21,Vereine!$A$3:$B$26,2,))</f>
        <v/>
      </c>
      <c r="G141" s="45" t="str">
        <f>IF(HSQVJugendrangliste!F166="","",HSQVJugendrangliste!F166)</f>
        <v/>
      </c>
      <c r="H141" t="str">
        <f t="shared" si="3"/>
        <v/>
      </c>
      <c r="I141" t="str">
        <f>IF(A141="","",IF(E141="mann",VLOOKUP(A141,RanglisteJungen!$D:$J,7,),VLOOKUP(A141,RanglisteMädchen!$D:$J,7,)))</f>
        <v/>
      </c>
      <c r="J141" t="str">
        <f>IF(E141="","",IF(E141="mann","Jungen "&amp;HSQVJugendrangliste!J166,"Mädchen "&amp;HSQVJugendrangliste!J166))</f>
        <v/>
      </c>
    </row>
    <row r="142" spans="1:10" ht="12.75">
      <c r="A142" t="str">
        <f>IF(HSQVJugendrangliste!G167="","",HSQVJugendrangliste!G167)</f>
        <v/>
      </c>
      <c r="B142" t="str">
        <f>IF(HSQVJugendrangliste!C167="","",HSQVJugendrangliste!C167)</f>
        <v/>
      </c>
      <c r="C142" t="str">
        <f>IF(HSQVJugendrangliste!B167="","",HSQVJugendrangliste!B167)</f>
        <v/>
      </c>
      <c r="D142" t="str">
        <f>IF(HSQVJugendrangliste!D167="d","Germany","")</f>
        <v/>
      </c>
      <c r="E142" t="str">
        <f>IF(HSQVJugendrangliste!E167="","",IF(HSQVJugendrangliste!E167="m","Mann","Frau"))</f>
        <v/>
      </c>
      <c r="F142" t="str">
        <f>IF(HSQVJugendrangliste!B167="","",VLOOKUP(HSQVJugendrangliste!$C$21,Vereine!$A$3:$B$26,2,))</f>
        <v/>
      </c>
      <c r="G142" s="45" t="str">
        <f>IF(HSQVJugendrangliste!F167="","",HSQVJugendrangliste!F167)</f>
        <v/>
      </c>
      <c r="H142" t="str">
        <f t="shared" si="3"/>
        <v/>
      </c>
      <c r="I142" t="str">
        <f>IF(A142="","",IF(E142="mann",VLOOKUP(A142,RanglisteJungen!$D:$J,7,),VLOOKUP(A142,RanglisteMädchen!$D:$J,7,)))</f>
        <v/>
      </c>
      <c r="J142" t="str">
        <f>IF(E142="","",IF(E142="mann","Jungen "&amp;HSQVJugendrangliste!J167,"Mädchen "&amp;HSQVJugendrangliste!J167))</f>
        <v/>
      </c>
    </row>
    <row r="143" spans="1:10" ht="12.75">
      <c r="A143" t="str">
        <f>IF(HSQVJugendrangliste!G168="","",HSQVJugendrangliste!G168)</f>
        <v/>
      </c>
      <c r="B143" t="str">
        <f>IF(HSQVJugendrangliste!C168="","",HSQVJugendrangliste!C168)</f>
        <v/>
      </c>
      <c r="C143" t="str">
        <f>IF(HSQVJugendrangliste!B168="","",HSQVJugendrangliste!B168)</f>
        <v/>
      </c>
      <c r="D143" t="str">
        <f>IF(HSQVJugendrangliste!D168="d","Germany","")</f>
        <v/>
      </c>
      <c r="E143" t="str">
        <f>IF(HSQVJugendrangliste!E168="","",IF(HSQVJugendrangliste!E168="m","Mann","Frau"))</f>
        <v/>
      </c>
      <c r="F143" t="str">
        <f>IF(HSQVJugendrangliste!B168="","",VLOOKUP(HSQVJugendrangliste!$C$21,Vereine!$A$3:$B$26,2,))</f>
        <v/>
      </c>
      <c r="G143" s="45" t="str">
        <f>IF(HSQVJugendrangliste!F168="","",HSQVJugendrangliste!F168)</f>
        <v/>
      </c>
      <c r="H143" t="str">
        <f t="shared" si="3"/>
        <v/>
      </c>
      <c r="I143" t="str">
        <f>IF(A143="","",IF(E143="mann",VLOOKUP(A143,RanglisteJungen!$D:$J,7,),VLOOKUP(A143,RanglisteMädchen!$D:$J,7,)))</f>
        <v/>
      </c>
      <c r="J143" t="str">
        <f>IF(E143="","",IF(E143="mann","Jungen "&amp;HSQVJugendrangliste!J168,"Mädchen "&amp;HSQVJugendrangliste!J168))</f>
        <v/>
      </c>
    </row>
    <row r="144" spans="1:10" ht="12.75">
      <c r="A144" t="str">
        <f>IF(HSQVJugendrangliste!G169="","",HSQVJugendrangliste!G169)</f>
        <v/>
      </c>
      <c r="B144" t="str">
        <f>IF(HSQVJugendrangliste!C169="","",HSQVJugendrangliste!C169)</f>
        <v/>
      </c>
      <c r="C144" t="str">
        <f>IF(HSQVJugendrangliste!B169="","",HSQVJugendrangliste!B169)</f>
        <v/>
      </c>
      <c r="D144" t="str">
        <f>IF(HSQVJugendrangliste!D169="d","Germany","")</f>
        <v/>
      </c>
      <c r="E144" t="str">
        <f>IF(HSQVJugendrangliste!E169="","",IF(HSQVJugendrangliste!E169="m","Mann","Frau"))</f>
        <v/>
      </c>
      <c r="F144" t="str">
        <f>IF(HSQVJugendrangliste!B169="","",VLOOKUP(HSQVJugendrangliste!$C$21,Vereine!$A$3:$B$26,2,))</f>
        <v/>
      </c>
      <c r="G144" s="45" t="str">
        <f>IF(HSQVJugendrangliste!F169="","",HSQVJugendrangliste!F169)</f>
        <v/>
      </c>
      <c r="H144" t="str">
        <f t="shared" si="3"/>
        <v/>
      </c>
      <c r="I144" t="str">
        <f>IF(A144="","",IF(E144="mann",VLOOKUP(A144,RanglisteJungen!$D:$J,7,),VLOOKUP(A144,RanglisteMädchen!$D:$J,7,)))</f>
        <v/>
      </c>
      <c r="J144" t="str">
        <f>IF(E144="","",IF(E144="mann","Jungen "&amp;HSQVJugendrangliste!J169,"Mädchen "&amp;HSQVJugendrangliste!J169))</f>
        <v/>
      </c>
    </row>
    <row r="145" spans="1:10" ht="12.75">
      <c r="A145" t="str">
        <f>IF(HSQVJugendrangliste!G170="","",HSQVJugendrangliste!G170)</f>
        <v/>
      </c>
      <c r="B145" t="str">
        <f>IF(HSQVJugendrangliste!C170="","",HSQVJugendrangliste!C170)</f>
        <v/>
      </c>
      <c r="C145" t="str">
        <f>IF(HSQVJugendrangliste!B170="","",HSQVJugendrangliste!B170)</f>
        <v/>
      </c>
      <c r="D145" t="str">
        <f>IF(HSQVJugendrangliste!D170="d","Germany","")</f>
        <v/>
      </c>
      <c r="E145" t="str">
        <f>IF(HSQVJugendrangliste!E170="","",IF(HSQVJugendrangliste!E170="m","Mann","Frau"))</f>
        <v/>
      </c>
      <c r="F145" t="str">
        <f>IF(HSQVJugendrangliste!B170="","",VLOOKUP(HSQVJugendrangliste!$C$21,Vereine!$A$3:$B$26,2,))</f>
        <v/>
      </c>
      <c r="G145" s="45" t="str">
        <f>IF(HSQVJugendrangliste!F170="","",HSQVJugendrangliste!F170)</f>
        <v/>
      </c>
      <c r="H145" t="str">
        <f t="shared" si="3"/>
        <v/>
      </c>
      <c r="I145" t="str">
        <f>IF(A145="","",IF(E145="mann",VLOOKUP(A145,RanglisteJungen!$D:$J,7,),VLOOKUP(A145,RanglisteMädchen!$D:$J,7,)))</f>
        <v/>
      </c>
      <c r="J145" t="str">
        <f>IF(E145="","",IF(E145="mann","Jungen "&amp;HSQVJugendrangliste!J170,"Mädchen "&amp;HSQVJugendrangliste!J170))</f>
        <v/>
      </c>
    </row>
    <row r="146" spans="1:10" ht="12.75">
      <c r="A146" t="str">
        <f>IF(HSQVJugendrangliste!G171="","",HSQVJugendrangliste!G171)</f>
        <v/>
      </c>
      <c r="B146" t="str">
        <f>IF(HSQVJugendrangliste!C171="","",HSQVJugendrangliste!C171)</f>
        <v/>
      </c>
      <c r="C146" t="str">
        <f>IF(HSQVJugendrangliste!B171="","",HSQVJugendrangliste!B171)</f>
        <v/>
      </c>
      <c r="D146" t="str">
        <f>IF(HSQVJugendrangliste!D171="d","Germany","")</f>
        <v/>
      </c>
      <c r="E146" t="str">
        <f>IF(HSQVJugendrangliste!E171="","",IF(HSQVJugendrangliste!E171="m","Mann","Frau"))</f>
        <v/>
      </c>
      <c r="F146" t="str">
        <f>IF(HSQVJugendrangliste!B171="","",VLOOKUP(HSQVJugendrangliste!$C$21,Vereine!$A$3:$B$26,2,))</f>
        <v/>
      </c>
      <c r="G146" s="45" t="str">
        <f>IF(HSQVJugendrangliste!F171="","",HSQVJugendrangliste!F171)</f>
        <v/>
      </c>
      <c r="H146" t="str">
        <f t="shared" si="3"/>
        <v/>
      </c>
      <c r="I146" t="str">
        <f>IF(A146="","",IF(E146="mann",VLOOKUP(A146,RanglisteJungen!$D:$J,7,),VLOOKUP(A146,RanglisteMädchen!$D:$J,7,)))</f>
        <v/>
      </c>
      <c r="J146" t="str">
        <f>IF(E146="","",IF(E146="mann","Jungen "&amp;HSQVJugendrangliste!J171,"Mädchen "&amp;HSQVJugendrangliste!J171))</f>
        <v/>
      </c>
    </row>
    <row r="147" spans="1:10" ht="12.75">
      <c r="A147" t="str">
        <f>IF(HSQVJugendrangliste!G172="","",HSQVJugendrangliste!G172)</f>
        <v/>
      </c>
      <c r="B147" t="str">
        <f>IF(HSQVJugendrangliste!C172="","",HSQVJugendrangliste!C172)</f>
        <v/>
      </c>
      <c r="C147" t="str">
        <f>IF(HSQVJugendrangliste!B172="","",HSQVJugendrangliste!B172)</f>
        <v/>
      </c>
      <c r="D147" t="str">
        <f>IF(HSQVJugendrangliste!D172="d","Germany","")</f>
        <v/>
      </c>
      <c r="E147" t="str">
        <f>IF(HSQVJugendrangliste!E172="","",IF(HSQVJugendrangliste!E172="m","Mann","Frau"))</f>
        <v/>
      </c>
      <c r="F147" t="str">
        <f>IF(HSQVJugendrangliste!B172="","",VLOOKUP(HSQVJugendrangliste!$C$21,Vereine!$A$3:$B$26,2,))</f>
        <v/>
      </c>
      <c r="G147" s="45" t="str">
        <f>IF(HSQVJugendrangliste!F172="","",HSQVJugendrangliste!F172)</f>
        <v/>
      </c>
      <c r="H147" t="str">
        <f t="shared" si="3"/>
        <v/>
      </c>
      <c r="I147" t="str">
        <f>IF(A147="","",IF(E147="mann",VLOOKUP(A147,RanglisteJungen!$D:$J,7,),VLOOKUP(A147,RanglisteMädchen!$D:$J,7,)))</f>
        <v/>
      </c>
      <c r="J147" t="str">
        <f>IF(E147="","",IF(E147="mann","Jungen "&amp;HSQVJugendrangliste!J172,"Mädchen "&amp;HSQVJugendrangliste!J172))</f>
        <v/>
      </c>
    </row>
    <row r="148" spans="1:10" ht="12.75">
      <c r="A148" t="str">
        <f>IF(HSQVJugendrangliste!G173="","",HSQVJugendrangliste!G173)</f>
        <v/>
      </c>
      <c r="B148" t="str">
        <f>IF(HSQVJugendrangliste!C173="","",HSQVJugendrangliste!C173)</f>
        <v/>
      </c>
      <c r="C148" t="str">
        <f>IF(HSQVJugendrangliste!B173="","",HSQVJugendrangliste!B173)</f>
        <v/>
      </c>
      <c r="D148" t="str">
        <f>IF(HSQVJugendrangliste!D173="d","Germany","")</f>
        <v/>
      </c>
      <c r="E148" t="str">
        <f>IF(HSQVJugendrangliste!E173="","",IF(HSQVJugendrangliste!E173="m","Mann","Frau"))</f>
        <v/>
      </c>
      <c r="F148" t="str">
        <f>IF(HSQVJugendrangliste!B173="","",VLOOKUP(HSQVJugendrangliste!$C$21,Vereine!$A$3:$B$26,2,))</f>
        <v/>
      </c>
      <c r="G148" s="45" t="str">
        <f>IF(HSQVJugendrangliste!F173="","",HSQVJugendrangliste!F173)</f>
        <v/>
      </c>
      <c r="H148" t="str">
        <f t="shared" si="3"/>
        <v/>
      </c>
      <c r="I148" t="str">
        <f>IF(A148="","",IF(E148="mann",VLOOKUP(A148,RanglisteJungen!$D:$J,7,),VLOOKUP(A148,RanglisteMädchen!$D:$J,7,)))</f>
        <v/>
      </c>
      <c r="J148" t="str">
        <f>IF(E148="","",IF(E148="mann","Jungen "&amp;HSQVJugendrangliste!J173,"Mädchen "&amp;HSQVJugendrangliste!J173))</f>
        <v/>
      </c>
    </row>
    <row r="149" spans="1:10" ht="12.75">
      <c r="A149" t="str">
        <f>IF(HSQVJugendrangliste!G174="","",HSQVJugendrangliste!G174)</f>
        <v/>
      </c>
      <c r="B149" t="str">
        <f>IF(HSQVJugendrangliste!C174="","",HSQVJugendrangliste!C174)</f>
        <v/>
      </c>
      <c r="C149" t="str">
        <f>IF(HSQVJugendrangliste!B174="","",HSQVJugendrangliste!B174)</f>
        <v/>
      </c>
      <c r="D149" t="str">
        <f>IF(HSQVJugendrangliste!D174="d","Germany","")</f>
        <v/>
      </c>
      <c r="E149" t="str">
        <f>IF(HSQVJugendrangliste!E174="","",IF(HSQVJugendrangliste!E174="m","Mann","Frau"))</f>
        <v/>
      </c>
      <c r="F149" t="str">
        <f>IF(HSQVJugendrangliste!B174="","",VLOOKUP(HSQVJugendrangliste!$C$21,Vereine!$A$3:$B$26,2,))</f>
        <v/>
      </c>
      <c r="G149" s="45" t="str">
        <f>IF(HSQVJugendrangliste!F174="","",HSQVJugendrangliste!F174)</f>
        <v/>
      </c>
      <c r="H149" t="str">
        <f t="shared" si="3"/>
        <v/>
      </c>
      <c r="I149" t="str">
        <f>IF(A149="","",IF(E149="mann",VLOOKUP(A149,RanglisteJungen!$D:$J,7,),VLOOKUP(A149,RanglisteMädchen!$D:$J,7,)))</f>
        <v/>
      </c>
      <c r="J149" t="str">
        <f>IF(E149="","",IF(E149="mann","Jungen "&amp;HSQVJugendrangliste!J174,"Mädchen "&amp;HSQVJugendrangliste!J174))</f>
        <v/>
      </c>
    </row>
    <row r="150" spans="1:10" ht="12.75">
      <c r="A150" t="str">
        <f>IF(HSQVJugendrangliste!G175="","",HSQVJugendrangliste!G175)</f>
        <v/>
      </c>
      <c r="B150" t="str">
        <f>IF(HSQVJugendrangliste!C175="","",HSQVJugendrangliste!C175)</f>
        <v/>
      </c>
      <c r="C150" t="str">
        <f>IF(HSQVJugendrangliste!B175="","",HSQVJugendrangliste!B175)</f>
        <v/>
      </c>
      <c r="D150" t="str">
        <f>IF(HSQVJugendrangliste!D175="d","Germany","")</f>
        <v/>
      </c>
      <c r="E150" t="str">
        <f>IF(HSQVJugendrangliste!E175="","",IF(HSQVJugendrangliste!E175="m","Mann","Frau"))</f>
        <v/>
      </c>
      <c r="F150" t="str">
        <f>IF(HSQVJugendrangliste!B175="","",VLOOKUP(HSQVJugendrangliste!$C$21,Vereine!$A$3:$B$26,2,))</f>
        <v/>
      </c>
      <c r="G150" s="45" t="str">
        <f>IF(HSQVJugendrangliste!F175="","",HSQVJugendrangliste!F175)</f>
        <v/>
      </c>
      <c r="H150" t="str">
        <f t="shared" si="3"/>
        <v/>
      </c>
      <c r="I150" t="str">
        <f>IF(A150="","",IF(E150="mann",VLOOKUP(A150,RanglisteJungen!$D:$J,7,),VLOOKUP(A150,RanglisteMädchen!$D:$J,7,)))</f>
        <v/>
      </c>
      <c r="J150" t="str">
        <f>IF(E150="","",IF(E150="mann","Jungen "&amp;HSQVJugendrangliste!J175,"Mädchen "&amp;HSQVJugendrangliste!J175))</f>
        <v/>
      </c>
    </row>
    <row r="151" spans="1:10" ht="12.75">
      <c r="A151" t="str">
        <f>IF(HSQVJugendrangliste!G176="","",HSQVJugendrangliste!G176)</f>
        <v/>
      </c>
      <c r="B151" t="str">
        <f>IF(HSQVJugendrangliste!C176="","",HSQVJugendrangliste!C176)</f>
        <v/>
      </c>
      <c r="C151" t="str">
        <f>IF(HSQVJugendrangliste!B176="","",HSQVJugendrangliste!B176)</f>
        <v/>
      </c>
      <c r="D151" t="str">
        <f>IF(HSQVJugendrangliste!D176="d","Germany","")</f>
        <v/>
      </c>
      <c r="E151" t="str">
        <f>IF(HSQVJugendrangliste!E176="","",IF(HSQVJugendrangliste!E176="m","Mann","Frau"))</f>
        <v/>
      </c>
      <c r="F151" t="str">
        <f>IF(HSQVJugendrangliste!B176="","",VLOOKUP(HSQVJugendrangliste!$C$21,Vereine!$A$3:$B$26,2,))</f>
        <v/>
      </c>
      <c r="G151" s="45" t="str">
        <f>IF(HSQVJugendrangliste!F176="","",HSQVJugendrangliste!F176)</f>
        <v/>
      </c>
      <c r="H151" t="str">
        <f t="shared" si="3"/>
        <v/>
      </c>
      <c r="I151" t="str">
        <f>IF(A151="","",IF(E151="mann",VLOOKUP(A151,RanglisteJungen!$D:$J,7,),VLOOKUP(A151,RanglisteMädchen!$D:$J,7,)))</f>
        <v/>
      </c>
      <c r="J151" t="str">
        <f>IF(E151="","",IF(E151="mann","Jungen "&amp;HSQVJugendrangliste!J176,"Mädchen "&amp;HSQVJugendrangliste!J176))</f>
        <v/>
      </c>
    </row>
    <row r="152" spans="1:10" ht="12.75">
      <c r="A152" t="str">
        <f>IF(HSQVJugendrangliste!G177="","",HSQVJugendrangliste!G177)</f>
        <v/>
      </c>
      <c r="B152" t="str">
        <f>IF(HSQVJugendrangliste!C177="","",HSQVJugendrangliste!C177)</f>
        <v/>
      </c>
      <c r="C152" t="str">
        <f>IF(HSQVJugendrangliste!B177="","",HSQVJugendrangliste!B177)</f>
        <v/>
      </c>
      <c r="D152" t="str">
        <f>IF(HSQVJugendrangliste!D177="d","Germany","")</f>
        <v/>
      </c>
      <c r="E152" t="str">
        <f>IF(HSQVJugendrangliste!E177="","",IF(HSQVJugendrangliste!E177="m","Mann","Frau"))</f>
        <v/>
      </c>
      <c r="F152" t="str">
        <f>IF(HSQVJugendrangliste!B177="","",VLOOKUP(HSQVJugendrangliste!$C$21,Vereine!$A$3:$B$26,2,))</f>
        <v/>
      </c>
      <c r="G152" s="45" t="str">
        <f>IF(HSQVJugendrangliste!F177="","",HSQVJugendrangliste!F177)</f>
        <v/>
      </c>
      <c r="H152" t="str">
        <f t="shared" si="3"/>
        <v/>
      </c>
      <c r="I152" t="str">
        <f>IF(A152="","",IF(E152="mann",VLOOKUP(A152,RanglisteJungen!$D:$J,7,),VLOOKUP(A152,RanglisteMädchen!$D:$J,7,)))</f>
        <v/>
      </c>
      <c r="J152" t="str">
        <f>IF(E152="","",IF(E152="mann","Jungen "&amp;HSQVJugendrangliste!J177,"Mädchen "&amp;HSQVJugendrangliste!J177))</f>
        <v/>
      </c>
    </row>
    <row r="153" spans="1:10" ht="12.75">
      <c r="A153" t="str">
        <f>IF(HSQVJugendrangliste!G178="","",HSQVJugendrangliste!G178)</f>
        <v/>
      </c>
      <c r="B153" t="str">
        <f>IF(HSQVJugendrangliste!C178="","",HSQVJugendrangliste!C178)</f>
        <v/>
      </c>
      <c r="C153" t="str">
        <f>IF(HSQVJugendrangliste!B178="","",HSQVJugendrangliste!B178)</f>
        <v/>
      </c>
      <c r="D153" t="str">
        <f>IF(HSQVJugendrangliste!D178="d","Germany","")</f>
        <v/>
      </c>
      <c r="E153" t="str">
        <f>IF(HSQVJugendrangliste!E178="","",IF(HSQVJugendrangliste!E178="m","Mann","Frau"))</f>
        <v/>
      </c>
      <c r="F153" t="str">
        <f>IF(HSQVJugendrangliste!B178="","",VLOOKUP(HSQVJugendrangliste!$C$21,Vereine!$A$3:$B$26,2,))</f>
        <v/>
      </c>
      <c r="G153" s="45" t="str">
        <f>IF(HSQVJugendrangliste!F178="","",HSQVJugendrangliste!F178)</f>
        <v/>
      </c>
      <c r="H153" t="str">
        <f t="shared" si="3"/>
        <v/>
      </c>
      <c r="I153" t="str">
        <f>IF(A153="","",IF(E153="mann",VLOOKUP(A153,RanglisteJungen!$D:$J,7,),VLOOKUP(A153,RanglisteMädchen!$D:$J,7,)))</f>
        <v/>
      </c>
      <c r="J153" t="str">
        <f>IF(E153="","",IF(E153="mann","Jungen "&amp;HSQVJugendrangliste!J178,"Mädchen "&amp;HSQVJugendrangliste!J178))</f>
        <v/>
      </c>
    </row>
    <row r="154" spans="1:10" ht="12.75">
      <c r="A154" t="str">
        <f>IF(HSQVJugendrangliste!G179="","",HSQVJugendrangliste!G179)</f>
        <v/>
      </c>
      <c r="B154" t="str">
        <f>IF(HSQVJugendrangliste!C179="","",HSQVJugendrangliste!C179)</f>
        <v/>
      </c>
      <c r="C154" t="str">
        <f>IF(HSQVJugendrangliste!B179="","",HSQVJugendrangliste!B179)</f>
        <v/>
      </c>
      <c r="D154" t="str">
        <f>IF(HSQVJugendrangliste!D179="d","Germany","")</f>
        <v/>
      </c>
      <c r="E154" t="str">
        <f>IF(HSQVJugendrangliste!E179="","",IF(HSQVJugendrangliste!E179="m","Mann","Frau"))</f>
        <v/>
      </c>
      <c r="F154" t="str">
        <f>IF(HSQVJugendrangliste!B179="","",VLOOKUP(HSQVJugendrangliste!$C$21,Vereine!$A$3:$B$26,2,))</f>
        <v/>
      </c>
      <c r="G154" s="45" t="str">
        <f>IF(HSQVJugendrangliste!F179="","",HSQVJugendrangliste!F179)</f>
        <v/>
      </c>
      <c r="H154" t="str">
        <f t="shared" si="3"/>
        <v/>
      </c>
      <c r="I154" t="str">
        <f>IF(A154="","",IF(E154="mann",VLOOKUP(A154,RanglisteJungen!$D:$J,7,),VLOOKUP(A154,RanglisteMädchen!$D:$J,7,)))</f>
        <v/>
      </c>
      <c r="J154" t="str">
        <f>IF(E154="","",IF(E154="mann","Jungen "&amp;HSQVJugendrangliste!J179,"Mädchen "&amp;HSQVJugendrangliste!J179))</f>
        <v/>
      </c>
    </row>
    <row r="155" spans="1:10" ht="12.75">
      <c r="A155" t="str">
        <f>IF(HSQVJugendrangliste!G180="","",HSQVJugendrangliste!G180)</f>
        <v/>
      </c>
      <c r="B155" t="str">
        <f>IF(HSQVJugendrangliste!C180="","",HSQVJugendrangliste!C180)</f>
        <v/>
      </c>
      <c r="C155" t="str">
        <f>IF(HSQVJugendrangliste!B180="","",HSQVJugendrangliste!B180)</f>
        <v/>
      </c>
      <c r="D155" t="str">
        <f>IF(HSQVJugendrangliste!D180="d","Germany","")</f>
        <v/>
      </c>
      <c r="E155" t="str">
        <f>IF(HSQVJugendrangliste!E180="","",IF(HSQVJugendrangliste!E180="m","Mann","Frau"))</f>
        <v/>
      </c>
      <c r="F155" t="str">
        <f>IF(HSQVJugendrangliste!B180="","",VLOOKUP(HSQVJugendrangliste!$C$21,Vereine!$A$3:$B$26,2,))</f>
        <v/>
      </c>
      <c r="G155" s="45" t="str">
        <f>IF(HSQVJugendrangliste!F180="","",HSQVJugendrangliste!F180)</f>
        <v/>
      </c>
      <c r="H155" t="str">
        <f t="shared" si="3"/>
        <v/>
      </c>
      <c r="I155" t="str">
        <f>IF(A155="","",IF(E155="mann",VLOOKUP(A155,RanglisteJungen!$D:$J,7,),VLOOKUP(A155,RanglisteMädchen!$D:$J,7,)))</f>
        <v/>
      </c>
      <c r="J155" t="str">
        <f>IF(E155="","",IF(E155="mann","Jungen "&amp;HSQVJugendrangliste!J180,"Mädchen "&amp;HSQVJugendrangliste!J180))</f>
        <v/>
      </c>
    </row>
    <row r="156" spans="1:10" ht="12.75">
      <c r="A156" t="str">
        <f>IF(HSQVJugendrangliste!G181="","",HSQVJugendrangliste!G181)</f>
        <v/>
      </c>
      <c r="B156" t="str">
        <f>IF(HSQVJugendrangliste!C181="","",HSQVJugendrangliste!C181)</f>
        <v/>
      </c>
      <c r="C156" t="str">
        <f>IF(HSQVJugendrangliste!B181="","",HSQVJugendrangliste!B181)</f>
        <v/>
      </c>
      <c r="D156" t="str">
        <f>IF(HSQVJugendrangliste!D181="d","Germany","")</f>
        <v/>
      </c>
      <c r="E156" t="str">
        <f>IF(HSQVJugendrangliste!E181="","",IF(HSQVJugendrangliste!E181="m","Mann","Frau"))</f>
        <v/>
      </c>
      <c r="F156" t="str">
        <f>IF(HSQVJugendrangliste!B181="","",HSQVJugendrangliste!$C$21)</f>
        <v/>
      </c>
      <c r="G156" s="45" t="str">
        <f>IF(HSQVJugendrangliste!F181="","",HSQVJugendrangliste!F181)</f>
        <v/>
      </c>
      <c r="H156" t="str">
        <f t="shared" si="3"/>
        <v/>
      </c>
      <c r="I156" t="str">
        <f>IF(A156="","",IF(E156="mann",VLOOKUP(A156,RanglisteJungen!$D:$J,7,),VLOOKUP(A156,RanglisteMädchen!$D:$J,7,)))</f>
        <v/>
      </c>
      <c r="J156" t="str">
        <f>IF(E156="","",IF(E156="mann","Jungen "&amp;HSQVJugendrangliste!J181,"Mädchen "&amp;HSQVJugendrangliste!J181))</f>
        <v/>
      </c>
    </row>
    <row r="157" spans="1:10" ht="12.75">
      <c r="A157" t="str">
        <f>IF(HSQVJugendrangliste!G182="","",HSQVJugendrangliste!G182)</f>
        <v/>
      </c>
      <c r="B157" t="str">
        <f>IF(HSQVJugendrangliste!C182="","",HSQVJugendrangliste!C182)</f>
        <v/>
      </c>
      <c r="C157" t="str">
        <f>IF(HSQVJugendrangliste!B182="","",HSQVJugendrangliste!B182)</f>
        <v/>
      </c>
      <c r="D157" t="str">
        <f>IF(HSQVJugendrangliste!D182="d","Germany","")</f>
        <v/>
      </c>
      <c r="E157" t="str">
        <f>IF(HSQVJugendrangliste!E182="","",IF(HSQVJugendrangliste!E182="m","Mann","Frau"))</f>
        <v/>
      </c>
      <c r="F157" t="str">
        <f>IF(HSQVJugendrangliste!B182="","",HSQVJugendrangliste!$C$21)</f>
        <v/>
      </c>
      <c r="G157" s="45" t="str">
        <f>IF(HSQVJugendrangliste!F182="","",HSQVJugendrangliste!F182)</f>
        <v/>
      </c>
      <c r="H157" t="str">
        <f t="shared" si="3"/>
        <v/>
      </c>
      <c r="I157" t="str">
        <f>IF(A157="","",IF(E157="mann",VLOOKUP(A157,RanglisteJungen!$D:$J,7,),VLOOKUP(A157,RanglisteMädchen!$D:$J,7,)))</f>
        <v/>
      </c>
      <c r="J157" t="str">
        <f>IF(E157="","",IF(E157="mann","Jungen "&amp;HSQVJugendrangliste!J182,"Mädchen "&amp;HSQVJugendrangliste!J182))</f>
        <v/>
      </c>
    </row>
    <row r="158" spans="1:10" ht="12.75">
      <c r="A158" t="str">
        <f>IF(HSQVJugendrangliste!G183="","",HSQVJugendrangliste!G183)</f>
        <v/>
      </c>
      <c r="B158" t="str">
        <f>IF(HSQVJugendrangliste!C183="","",HSQVJugendrangliste!C183)</f>
        <v/>
      </c>
      <c r="C158" t="str">
        <f>IF(HSQVJugendrangliste!B183="","",HSQVJugendrangliste!B183)</f>
        <v/>
      </c>
      <c r="D158" t="str">
        <f>IF(HSQVJugendrangliste!D183="d","Germany","")</f>
        <v/>
      </c>
      <c r="E158" t="str">
        <f>IF(HSQVJugendrangliste!E183="","",IF(HSQVJugendrangliste!E183="m","Mann","Frau"))</f>
        <v/>
      </c>
      <c r="F158" t="str">
        <f>IF(HSQVJugendrangliste!B183="","",HSQVJugendrangliste!$C$21)</f>
        <v/>
      </c>
      <c r="G158" s="45" t="str">
        <f>IF(HSQVJugendrangliste!F183="","",HSQVJugendrangliste!F183)</f>
        <v/>
      </c>
      <c r="H158" t="str">
        <f t="shared" si="3"/>
        <v/>
      </c>
      <c r="I158" t="str">
        <f>IF(A158="","",IF(E158="mann",VLOOKUP(A158,RanglisteJungen!$D:$J,7,),VLOOKUP(A158,RanglisteMädchen!$D:$J,7,)))</f>
        <v/>
      </c>
      <c r="J158" t="str">
        <f>IF(E158="","",IF(E158="mann","Jungen "&amp;HSQVJugendrangliste!J183,"Mädchen "&amp;HSQVJugendrangliste!J183))</f>
        <v/>
      </c>
    </row>
    <row r="159" spans="1:10" ht="12.75">
      <c r="A159" t="str">
        <f>IF(HSQVJugendrangliste!G184="","",HSQVJugendrangliste!G184)</f>
        <v/>
      </c>
      <c r="B159" t="str">
        <f>IF(HSQVJugendrangliste!C184="","",HSQVJugendrangliste!C184)</f>
        <v/>
      </c>
      <c r="C159" t="str">
        <f>IF(HSQVJugendrangliste!B184="","",HSQVJugendrangliste!B184)</f>
        <v/>
      </c>
      <c r="D159" t="str">
        <f>IF(HSQVJugendrangliste!D184="d","Germany","")</f>
        <v/>
      </c>
      <c r="E159" t="str">
        <f>IF(HSQVJugendrangliste!E184="","",IF(HSQVJugendrangliste!E184="m","Mann","Frau"))</f>
        <v/>
      </c>
      <c r="F159" t="str">
        <f>IF(HSQVJugendrangliste!B184="","",HSQVJugendrangliste!$C$21)</f>
        <v/>
      </c>
      <c r="G159" s="45" t="str">
        <f>IF(HSQVJugendrangliste!F184="","",HSQVJugendrangliste!F184)</f>
        <v/>
      </c>
      <c r="H159" t="str">
        <f t="shared" si="3"/>
        <v/>
      </c>
      <c r="I159" t="str">
        <f>IF(A159="","",IF(E159="mann",VLOOKUP(A159,RanglisteJungen!$D:$J,7,),VLOOKUP(A159,RanglisteMädchen!$D:$J,7,)))</f>
        <v/>
      </c>
      <c r="J159" t="str">
        <f>IF(E159="","",IF(E159="mann","Jungen "&amp;HSQVJugendrangliste!J184,"Mädchen "&amp;HSQVJugendrangliste!J184))</f>
        <v/>
      </c>
    </row>
    <row r="160" spans="1:10" ht="12.75">
      <c r="A160" t="str">
        <f>IF(HSQVJugendrangliste!G185="","",HSQVJugendrangliste!G185)</f>
        <v/>
      </c>
      <c r="B160" t="str">
        <f>IF(HSQVJugendrangliste!C185="","",HSQVJugendrangliste!C185)</f>
        <v/>
      </c>
      <c r="C160" t="str">
        <f>IF(HSQVJugendrangliste!B185="","",HSQVJugendrangliste!B185)</f>
        <v/>
      </c>
      <c r="D160" t="str">
        <f>IF(HSQVJugendrangliste!D185="d","Germany","")</f>
        <v/>
      </c>
      <c r="E160" t="str">
        <f>IF(HSQVJugendrangliste!E185="","",IF(HSQVJugendrangliste!E185="m","Mann","Frau"))</f>
        <v/>
      </c>
      <c r="F160" t="str">
        <f>IF(HSQVJugendrangliste!B185="","",HSQVJugendrangliste!$C$21)</f>
        <v/>
      </c>
      <c r="G160" s="45" t="str">
        <f>IF(HSQVJugendrangliste!F185="","",HSQVJugendrangliste!F185)</f>
        <v/>
      </c>
      <c r="H160" t="str">
        <f t="shared" si="3"/>
        <v/>
      </c>
      <c r="I160" t="str">
        <f>IF(A160="","",IF(E160="mann",VLOOKUP(A160,RanglisteJungen!$D:$J,7,),VLOOKUP(A160,RanglisteMädchen!$D:$J,7,)))</f>
        <v/>
      </c>
      <c r="J160" t="str">
        <f>IF(E160="","",IF(E160="mann","Jungen "&amp;HSQVJugendrangliste!J185,"Mädchen "&amp;HSQVJugendrangliste!J185))</f>
        <v/>
      </c>
    </row>
    <row r="161" spans="1:10" ht="12.75">
      <c r="A161" t="str">
        <f>IF(HSQVJugendrangliste!G186="","",HSQVJugendrangliste!G186)</f>
        <v/>
      </c>
      <c r="B161" t="str">
        <f>IF(HSQVJugendrangliste!C186="","",HSQVJugendrangliste!C186)</f>
        <v/>
      </c>
      <c r="C161" t="str">
        <f>IF(HSQVJugendrangliste!B186="","",HSQVJugendrangliste!B186)</f>
        <v/>
      </c>
      <c r="D161" t="str">
        <f>IF(HSQVJugendrangliste!D186="d","Germany","")</f>
        <v/>
      </c>
      <c r="E161" t="str">
        <f>IF(HSQVJugendrangliste!E186="","",IF(HSQVJugendrangliste!E186="m","Mann","Frau"))</f>
        <v/>
      </c>
      <c r="F161" t="str">
        <f>IF(HSQVJugendrangliste!B186="","",HSQVJugendrangliste!$C$21)</f>
        <v/>
      </c>
      <c r="G161" s="45" t="str">
        <f>IF(HSQVJugendrangliste!F186="","",HSQVJugendrangliste!F186)</f>
        <v/>
      </c>
      <c r="H161" t="str">
        <f t="shared" si="3"/>
        <v/>
      </c>
      <c r="I161" t="str">
        <f>IF(A161="","",IF(E161="mann",VLOOKUP(A161,RanglisteJungen!$D:$J,7,),VLOOKUP(A161,RanglisteMädchen!$D:$J,7,)))</f>
        <v/>
      </c>
      <c r="J161" t="str">
        <f>IF(E161="","",IF(E161="mann","Jungen "&amp;HSQVJugendrangliste!J186,"Mädchen "&amp;HSQVJugendrangliste!J186))</f>
        <v/>
      </c>
    </row>
    <row r="162" spans="1:10" ht="12.75">
      <c r="A162" t="str">
        <f>IF(HSQVJugendrangliste!G187="","",HSQVJugendrangliste!G187)</f>
        <v/>
      </c>
      <c r="B162" t="str">
        <f>IF(HSQVJugendrangliste!C187="","",HSQVJugendrangliste!C187)</f>
        <v/>
      </c>
      <c r="C162" t="str">
        <f>IF(HSQVJugendrangliste!B187="","",HSQVJugendrangliste!B187)</f>
        <v/>
      </c>
      <c r="D162" t="str">
        <f>IF(HSQVJugendrangliste!D187="d","Germany","")</f>
        <v/>
      </c>
      <c r="E162" t="str">
        <f>IF(HSQVJugendrangliste!E187="","",IF(HSQVJugendrangliste!E187="m","Mann","Frau"))</f>
        <v/>
      </c>
      <c r="F162" t="str">
        <f>IF(HSQVJugendrangliste!B187="","",HSQVJugendrangliste!$C$21)</f>
        <v/>
      </c>
      <c r="G162" s="45" t="str">
        <f>IF(HSQVJugendrangliste!F187="","",HSQVJugendrangliste!F187)</f>
        <v/>
      </c>
      <c r="H162" t="str">
        <f t="shared" si="3"/>
        <v/>
      </c>
      <c r="I162" t="str">
        <f>IF(A162="","",IF(E162="mann",VLOOKUP(A162,RanglisteJungen!$D:$J,7,),VLOOKUP(A162,RanglisteMädchen!$D:$J,7,)))</f>
        <v/>
      </c>
      <c r="J162" t="str">
        <f>IF(E162="","",IF(E162="mann","Jungen "&amp;HSQVJugendrangliste!J187,"Mädchen "&amp;HSQVJugendrangliste!J187))</f>
        <v/>
      </c>
    </row>
    <row r="163" spans="1:10" ht="12.75">
      <c r="A163" t="str">
        <f>IF(HSQVJugendrangliste!G188="","",HSQVJugendrangliste!G188)</f>
        <v/>
      </c>
      <c r="B163" t="str">
        <f>IF(HSQVJugendrangliste!C188="","",HSQVJugendrangliste!C188)</f>
        <v/>
      </c>
      <c r="C163" t="str">
        <f>IF(HSQVJugendrangliste!B188="","",HSQVJugendrangliste!B188)</f>
        <v/>
      </c>
      <c r="D163" t="str">
        <f>IF(HSQVJugendrangliste!D188="d","Germany","")</f>
        <v/>
      </c>
      <c r="E163" t="str">
        <f>IF(HSQVJugendrangliste!E188="","",IF(HSQVJugendrangliste!E188="m","Mann","Frau"))</f>
        <v/>
      </c>
      <c r="F163" t="str">
        <f>IF(HSQVJugendrangliste!B188="","",HSQVJugendrangliste!$C$21)</f>
        <v/>
      </c>
      <c r="G163" s="45" t="str">
        <f>IF(HSQVJugendrangliste!F188="","",HSQVJugendrangliste!F188)</f>
        <v/>
      </c>
      <c r="H163" t="str">
        <f t="shared" si="3"/>
        <v/>
      </c>
      <c r="I163" t="str">
        <f>IF(A163="","",IF(E163="mann",VLOOKUP(A163,RanglisteJungen!$D:$J,7,),VLOOKUP(A163,RanglisteMädchen!$D:$J,7,)))</f>
        <v/>
      </c>
      <c r="J163" t="str">
        <f>IF(E163="","",IF(E163="mann","Jungen "&amp;HSQVJugendrangliste!J188,"Mädchen "&amp;HSQVJugendrangliste!J188))</f>
        <v/>
      </c>
    </row>
    <row r="164" spans="1:10" ht="12.75">
      <c r="A164" t="str">
        <f>IF(HSQVJugendrangliste!G189="","",HSQVJugendrangliste!G189)</f>
        <v/>
      </c>
      <c r="B164" t="str">
        <f>IF(HSQVJugendrangliste!C189="","",HSQVJugendrangliste!C189)</f>
        <v/>
      </c>
      <c r="C164" t="str">
        <f>IF(HSQVJugendrangliste!B189="","",HSQVJugendrangliste!B189)</f>
        <v/>
      </c>
      <c r="D164" t="str">
        <f>IF(HSQVJugendrangliste!D189="d","Germany","")</f>
        <v/>
      </c>
      <c r="E164" t="str">
        <f>IF(HSQVJugendrangliste!E189="","",IF(HSQVJugendrangliste!E189="m","Mann","Frau"))</f>
        <v/>
      </c>
      <c r="F164" t="str">
        <f>IF(HSQVJugendrangliste!B189="","",HSQVJugendrangliste!$C$21)</f>
        <v/>
      </c>
      <c r="G164" s="45" t="str">
        <f>IF(HSQVJugendrangliste!F189="","",HSQVJugendrangliste!F189)</f>
        <v/>
      </c>
      <c r="H164" t="str">
        <f t="shared" si="3"/>
        <v/>
      </c>
      <c r="I164" t="str">
        <f>IF(A164="","",IF(E164="mann",VLOOKUP(A164,RanglisteJungen!$D:$J,7,),VLOOKUP(A164,RanglisteMädchen!$D:$J,7,)))</f>
        <v/>
      </c>
      <c r="J164" t="str">
        <f>IF(E164="","",IF(E164="mann","Jungen "&amp;HSQVJugendrangliste!J189,"Mädchen "&amp;HSQVJugendrangliste!J189))</f>
        <v/>
      </c>
    </row>
    <row r="165" spans="1:10" ht="12.75">
      <c r="A165" t="str">
        <f>IF(HSQVJugendrangliste!G190="","",HSQVJugendrangliste!G190)</f>
        <v/>
      </c>
      <c r="B165" t="str">
        <f>IF(HSQVJugendrangliste!C190="","",HSQVJugendrangliste!C190)</f>
        <v/>
      </c>
      <c r="C165" t="str">
        <f>IF(HSQVJugendrangliste!B190="","",HSQVJugendrangliste!B190)</f>
        <v/>
      </c>
      <c r="D165" t="str">
        <f>IF(HSQVJugendrangliste!D190="d","Germany","")</f>
        <v/>
      </c>
      <c r="E165" t="str">
        <f>IF(HSQVJugendrangliste!E190="","",IF(HSQVJugendrangliste!E190="m","Mann","Frau"))</f>
        <v/>
      </c>
      <c r="F165" t="str">
        <f>IF(HSQVJugendrangliste!B190="","",HSQVJugendrangliste!$C$21)</f>
        <v/>
      </c>
      <c r="G165" s="45" t="str">
        <f>IF(HSQVJugendrangliste!F190="","",HSQVJugendrangliste!F190)</f>
        <v/>
      </c>
      <c r="H165" t="str">
        <f t="shared" si="3"/>
        <v/>
      </c>
      <c r="I165" t="str">
        <f>IF(A165="","",IF(E165="mann",VLOOKUP(A165,RanglisteJungen!$D:$J,7,),VLOOKUP(A165,RanglisteMädchen!$D:$J,7,)))</f>
        <v/>
      </c>
      <c r="J165" t="str">
        <f>IF(E165="","",IF(E165="mann","Jungen "&amp;HSQVJugendrangliste!J190,"Mädchen "&amp;HSQVJugendrangliste!J190))</f>
        <v/>
      </c>
    </row>
    <row r="166" spans="1:10" ht="12.75">
      <c r="A166" t="str">
        <f>IF(HSQVJugendrangliste!G191="","",HSQVJugendrangliste!G191)</f>
        <v/>
      </c>
      <c r="B166" t="str">
        <f>IF(HSQVJugendrangliste!C191="","",HSQVJugendrangliste!C191)</f>
        <v/>
      </c>
      <c r="C166" t="str">
        <f>IF(HSQVJugendrangliste!B191="","",HSQVJugendrangliste!B191)</f>
        <v/>
      </c>
      <c r="D166" t="str">
        <f>IF(HSQVJugendrangliste!D191="d","Germany","")</f>
        <v/>
      </c>
      <c r="E166" t="str">
        <f>IF(HSQVJugendrangliste!E191="","",IF(HSQVJugendrangliste!E191="m","Mann","Frau"))</f>
        <v/>
      </c>
      <c r="F166" t="str">
        <f>IF(HSQVJugendrangliste!B191="","",HSQVJugendrangliste!$C$21)</f>
        <v/>
      </c>
      <c r="G166" s="45" t="str">
        <f>IF(HSQVJugendrangliste!F191="","",HSQVJugendrangliste!F191)</f>
        <v/>
      </c>
      <c r="H166" t="str">
        <f t="shared" si="3"/>
        <v/>
      </c>
      <c r="I166" t="str">
        <f>IF(A166="","",IF(E166="mann",VLOOKUP(A166,RanglisteJungen!$D:$J,7,),VLOOKUP(A166,RanglisteMädchen!$D:$J,7,)))</f>
        <v/>
      </c>
      <c r="J166" t="str">
        <f>IF(E166="","",IF(E166="mann","Jungen "&amp;HSQVJugendrangliste!J191,"Mädchen "&amp;HSQVJugendrangliste!J191))</f>
        <v/>
      </c>
    </row>
    <row r="167" spans="1:10" ht="12.75">
      <c r="A167" t="str">
        <f>IF(HSQVJugendrangliste!G192="","",HSQVJugendrangliste!G192)</f>
        <v/>
      </c>
      <c r="B167" t="str">
        <f>IF(HSQVJugendrangliste!C192="","",HSQVJugendrangliste!C192)</f>
        <v/>
      </c>
      <c r="C167" t="str">
        <f>IF(HSQVJugendrangliste!B192="","",HSQVJugendrangliste!B192)</f>
        <v/>
      </c>
      <c r="D167" t="str">
        <f>IF(HSQVJugendrangliste!D192="d","Germany","")</f>
        <v/>
      </c>
      <c r="E167" t="str">
        <f>IF(HSQVJugendrangliste!E192="","",IF(HSQVJugendrangliste!E192="m","Mann","Frau"))</f>
        <v/>
      </c>
      <c r="F167" t="str">
        <f>IF(HSQVJugendrangliste!B192="","",HSQVJugendrangliste!$C$21)</f>
        <v/>
      </c>
      <c r="G167" s="45" t="str">
        <f>IF(HSQVJugendrangliste!F192="","",HSQVJugendrangliste!F192)</f>
        <v/>
      </c>
      <c r="H167" t="str">
        <f t="shared" si="3"/>
        <v/>
      </c>
      <c r="I167" t="str">
        <f>IF(A167="","",IF(E167="mann",VLOOKUP(A167,RanglisteJungen!$D:$J,7,),VLOOKUP(A167,RanglisteMädchen!$D:$J,7,)))</f>
        <v/>
      </c>
      <c r="J167" t="str">
        <f>IF(E167="","",IF(E167="mann","Jungen "&amp;HSQVJugendrangliste!J192,"Mädchen "&amp;HSQVJugendrangliste!J192))</f>
        <v/>
      </c>
    </row>
    <row r="168" spans="1:10" ht="12.75">
      <c r="A168" t="str">
        <f>IF(HSQVJugendrangliste!G193="","",HSQVJugendrangliste!G193)</f>
        <v/>
      </c>
      <c r="B168" t="str">
        <f>IF(HSQVJugendrangliste!C193="","",HSQVJugendrangliste!C193)</f>
        <v/>
      </c>
      <c r="C168" t="str">
        <f>IF(HSQVJugendrangliste!B193="","",HSQVJugendrangliste!B193)</f>
        <v/>
      </c>
      <c r="D168" t="str">
        <f>IF(HSQVJugendrangliste!D193="d","Germany","")</f>
        <v/>
      </c>
      <c r="E168" t="str">
        <f>IF(HSQVJugendrangliste!E193="","",IF(HSQVJugendrangliste!E193="m","Mann","Frau"))</f>
        <v/>
      </c>
      <c r="F168" t="str">
        <f>IF(HSQVJugendrangliste!B193="","",HSQVJugendrangliste!$C$21)</f>
        <v/>
      </c>
      <c r="G168" s="45" t="str">
        <f>IF(HSQVJugendrangliste!F193="","",HSQVJugendrangliste!F193)</f>
        <v/>
      </c>
      <c r="H168" t="str">
        <f t="shared" si="3"/>
        <v/>
      </c>
      <c r="I168" t="str">
        <f>IF(A168="","",IF(E168="mann",VLOOKUP(A168,RanglisteJungen!$D:$J,7,),VLOOKUP(A168,RanglisteMädchen!$D:$J,7,)))</f>
        <v/>
      </c>
      <c r="J168" t="str">
        <f>IF(E168="","",IF(E168="mann","Jungen "&amp;HSQVJugendrangliste!J193,"Mädchen "&amp;HSQVJugendrangliste!J193))</f>
        <v/>
      </c>
    </row>
    <row r="169" spans="1:10" ht="12.75">
      <c r="A169" t="str">
        <f>IF(HSQVJugendrangliste!G194="","",HSQVJugendrangliste!G194)</f>
        <v/>
      </c>
      <c r="B169" t="str">
        <f>IF(HSQVJugendrangliste!C194="","",HSQVJugendrangliste!C194)</f>
        <v/>
      </c>
      <c r="C169" t="str">
        <f>IF(HSQVJugendrangliste!B194="","",HSQVJugendrangliste!B194)</f>
        <v/>
      </c>
      <c r="D169" t="str">
        <f>IF(HSQVJugendrangliste!D194="d","Germany","")</f>
        <v/>
      </c>
      <c r="E169" t="str">
        <f>IF(HSQVJugendrangliste!E194="","",IF(HSQVJugendrangliste!E194="m","Mann","Frau"))</f>
        <v/>
      </c>
      <c r="F169" t="str">
        <f>IF(HSQVJugendrangliste!B194="","",HSQVJugendrangliste!$C$21)</f>
        <v/>
      </c>
      <c r="G169" s="45" t="str">
        <f>IF(HSQVJugendrangliste!F194="","",HSQVJugendrangliste!F194)</f>
        <v/>
      </c>
      <c r="H169" t="str">
        <f t="shared" si="3"/>
        <v/>
      </c>
      <c r="I169" t="str">
        <f>IF(A169="","",IF(E169="mann",VLOOKUP(A169,RanglisteJungen!$D:$J,7,),VLOOKUP(A169,RanglisteMädchen!$D:$J,7,)))</f>
        <v/>
      </c>
      <c r="J169" t="str">
        <f>IF(E169="","",IF(E169="mann","Jungen "&amp;HSQVJugendrangliste!J194,"Mädchen "&amp;HSQVJugendrangliste!J194))</f>
        <v/>
      </c>
    </row>
    <row r="170" spans="1:10" ht="12.75">
      <c r="A170" t="str">
        <f>IF(HSQVJugendrangliste!G195="","",HSQVJugendrangliste!G195)</f>
        <v/>
      </c>
      <c r="B170" t="str">
        <f>IF(HSQVJugendrangliste!C195="","",HSQVJugendrangliste!C195)</f>
        <v/>
      </c>
      <c r="C170" t="str">
        <f>IF(HSQVJugendrangliste!B195="","",HSQVJugendrangliste!B195)</f>
        <v/>
      </c>
      <c r="D170" t="str">
        <f>IF(HSQVJugendrangliste!D195="d","Germany","")</f>
        <v/>
      </c>
      <c r="E170" t="str">
        <f>IF(HSQVJugendrangliste!E195="","",IF(HSQVJugendrangliste!E195="m","Mann","Frau"))</f>
        <v/>
      </c>
      <c r="F170" t="str">
        <f>IF(HSQVJugendrangliste!B195="","",HSQVJugendrangliste!$C$21)</f>
        <v/>
      </c>
      <c r="G170" s="45" t="str">
        <f>IF(HSQVJugendrangliste!F195="","",HSQVJugendrangliste!F195)</f>
        <v/>
      </c>
      <c r="H170" t="str">
        <f t="shared" si="3"/>
        <v/>
      </c>
      <c r="I170" t="str">
        <f>IF(A170="","",IF(E170="mann",VLOOKUP(A170,RanglisteJungen!$D:$J,7,),VLOOKUP(A170,RanglisteMädchen!$D:$J,7,)))</f>
        <v/>
      </c>
      <c r="J170" t="str">
        <f>IF(E170="","",IF(E170="mann","Jungen "&amp;HSQVJugendrangliste!J195,"Mädchen "&amp;HSQVJugendrangliste!J195))</f>
        <v/>
      </c>
    </row>
    <row r="171" spans="1:10" ht="12.75">
      <c r="A171" t="str">
        <f>IF(HSQVJugendrangliste!G196="","",HSQVJugendrangliste!G196)</f>
        <v/>
      </c>
      <c r="B171" t="str">
        <f>IF(HSQVJugendrangliste!C196="","",HSQVJugendrangliste!C196)</f>
        <v/>
      </c>
      <c r="C171" t="str">
        <f>IF(HSQVJugendrangliste!B196="","",HSQVJugendrangliste!B196)</f>
        <v/>
      </c>
      <c r="D171" t="str">
        <f>IF(HSQVJugendrangliste!D196="d","Germany","")</f>
        <v/>
      </c>
      <c r="E171" t="str">
        <f>IF(HSQVJugendrangliste!E196="","",IF(HSQVJugendrangliste!E196="m","Mann","Frau"))</f>
        <v/>
      </c>
      <c r="F171" t="str">
        <f>IF(HSQVJugendrangliste!B196="","",HSQVJugendrangliste!$C$21)</f>
        <v/>
      </c>
      <c r="G171" s="45" t="str">
        <f>IF(HSQVJugendrangliste!F196="","",HSQVJugendrangliste!F196)</f>
        <v/>
      </c>
      <c r="H171" t="str">
        <f t="shared" si="3"/>
        <v/>
      </c>
      <c r="I171" t="str">
        <f>IF(A171="","",IF(E171="mann",VLOOKUP(A171,RanglisteJungen!$D:$J,7,),VLOOKUP(A171,RanglisteMädchen!$D:$J,7,)))</f>
        <v/>
      </c>
      <c r="J171" t="str">
        <f>IF(E171="","",IF(E171="mann","Jungen "&amp;HSQVJugendrangliste!J196,"Mädchen "&amp;HSQVJugendrangliste!J196))</f>
        <v/>
      </c>
    </row>
    <row r="172" spans="1:10" ht="12.75">
      <c r="A172" t="str">
        <f>IF(HSQVJugendrangliste!G197="","",HSQVJugendrangliste!G197)</f>
        <v/>
      </c>
      <c r="B172" t="str">
        <f>IF(HSQVJugendrangliste!C197="","",HSQVJugendrangliste!C197)</f>
        <v/>
      </c>
      <c r="C172" t="str">
        <f>IF(HSQVJugendrangliste!B197="","",HSQVJugendrangliste!B197)</f>
        <v/>
      </c>
      <c r="D172" t="str">
        <f>IF(HSQVJugendrangliste!D197="d","Germany","")</f>
        <v/>
      </c>
      <c r="E172" t="str">
        <f>IF(HSQVJugendrangliste!E197="","",IF(HSQVJugendrangliste!E197="m","Mann","Frau"))</f>
        <v/>
      </c>
      <c r="F172" t="str">
        <f>IF(HSQVJugendrangliste!B197="","",HSQVJugendrangliste!$C$21)</f>
        <v/>
      </c>
      <c r="G172" s="45" t="str">
        <f>IF(HSQVJugendrangliste!F197="","",HSQVJugendrangliste!F197)</f>
        <v/>
      </c>
      <c r="H172" t="str">
        <f t="shared" si="3"/>
        <v/>
      </c>
      <c r="I172" t="str">
        <f>IF(A172="","",IF(E172="mann",VLOOKUP(A172,RanglisteJungen!$D:$J,7,),VLOOKUP(A172,RanglisteMädchen!$D:$J,7,)))</f>
        <v/>
      </c>
      <c r="J172" t="str">
        <f>IF(E172="","",IF(E172="mann","Jungen "&amp;HSQVJugendrangliste!J197,"Mädchen "&amp;HSQVJugendrangliste!J197))</f>
        <v/>
      </c>
    </row>
    <row r="173" spans="1:10" ht="12.75">
      <c r="A173" t="str">
        <f>IF(HSQVJugendrangliste!G198="","",HSQVJugendrangliste!G198)</f>
        <v/>
      </c>
      <c r="B173" t="str">
        <f>IF(HSQVJugendrangliste!C198="","",HSQVJugendrangliste!C198)</f>
        <v/>
      </c>
      <c r="C173" t="str">
        <f>IF(HSQVJugendrangliste!B198="","",HSQVJugendrangliste!B198)</f>
        <v/>
      </c>
      <c r="D173" t="str">
        <f>IF(HSQVJugendrangliste!D198="d","Germany","")</f>
        <v/>
      </c>
      <c r="E173" t="str">
        <f>IF(HSQVJugendrangliste!E198="","",IF(HSQVJugendrangliste!E198="m","Mann","Frau"))</f>
        <v/>
      </c>
      <c r="F173" t="str">
        <f>IF(HSQVJugendrangliste!B198="","",HSQVJugendrangliste!$C$21)</f>
        <v/>
      </c>
      <c r="G173" s="45" t="str">
        <f>IF(HSQVJugendrangliste!F198="","",HSQVJugendrangliste!F198)</f>
        <v/>
      </c>
      <c r="H173" t="str">
        <f t="shared" si="3"/>
        <v/>
      </c>
      <c r="I173" t="str">
        <f>IF(A173="","",IF(E173="mann",VLOOKUP(A173,RanglisteJungen!$D:$J,7,),VLOOKUP(A173,RanglisteMädchen!$D:$J,7,)))</f>
        <v/>
      </c>
      <c r="J173" t="str">
        <f>IF(E173="","",IF(E173="mann","Jungen "&amp;HSQVJugendrangliste!J198,"Mädchen "&amp;HSQVJugendrangliste!J198))</f>
        <v/>
      </c>
    </row>
    <row r="174" spans="1:10" ht="12.75">
      <c r="A174" t="str">
        <f>IF(HSQVJugendrangliste!G199="","",HSQVJugendrangliste!G199)</f>
        <v/>
      </c>
      <c r="B174" t="str">
        <f>IF(HSQVJugendrangliste!C199="","",HSQVJugendrangliste!C199)</f>
        <v/>
      </c>
      <c r="C174" t="str">
        <f>IF(HSQVJugendrangliste!B199="","",HSQVJugendrangliste!B199)</f>
        <v/>
      </c>
      <c r="D174" t="str">
        <f>IF(HSQVJugendrangliste!D199="d","Germany","")</f>
        <v/>
      </c>
      <c r="E174" t="str">
        <f>IF(HSQVJugendrangliste!E199="","",IF(HSQVJugendrangliste!E199="m","Mann","Frau"))</f>
        <v/>
      </c>
      <c r="F174" t="str">
        <f>IF(HSQVJugendrangliste!B199="","",HSQVJugendrangliste!$C$21)</f>
        <v/>
      </c>
      <c r="G174" s="45" t="str">
        <f>IF(HSQVJugendrangliste!F199="","",HSQVJugendrangliste!F199)</f>
        <v/>
      </c>
      <c r="H174" t="str">
        <f t="shared" si="3"/>
        <v/>
      </c>
      <c r="I174" t="str">
        <f>IF(A174="","",IF(E174="mann",VLOOKUP(A174,RanglisteJungen!$D:$J,7,),VLOOKUP(A174,RanglisteMädchen!$D:$J,7,)))</f>
        <v/>
      </c>
      <c r="J174" t="str">
        <f>IF(E174="","",IF(E174="mann","Jungen "&amp;HSQVJugendrangliste!J199,"Mädchen "&amp;HSQVJugendrangliste!J199))</f>
        <v/>
      </c>
    </row>
    <row r="175" spans="1:10" ht="12.75">
      <c r="A175" t="str">
        <f>IF(HSQVJugendrangliste!G200="","",HSQVJugendrangliste!G200)</f>
        <v/>
      </c>
      <c r="B175" t="str">
        <f>IF(HSQVJugendrangliste!C200="","",HSQVJugendrangliste!C200)</f>
        <v/>
      </c>
      <c r="C175" t="str">
        <f>IF(HSQVJugendrangliste!B200="","",HSQVJugendrangliste!B200)</f>
        <v/>
      </c>
      <c r="D175" t="str">
        <f>IF(HSQVJugendrangliste!D200="d","Germany","")</f>
        <v/>
      </c>
      <c r="E175" t="str">
        <f>IF(HSQVJugendrangliste!E200="","",IF(HSQVJugendrangliste!E200="m","Mann","Frau"))</f>
        <v/>
      </c>
      <c r="F175" t="str">
        <f>IF(HSQVJugendrangliste!B200="","",HSQVJugendrangliste!$C$21)</f>
        <v/>
      </c>
      <c r="G175" s="45" t="str">
        <f>IF(HSQVJugendrangliste!F200="","",HSQVJugendrangliste!F200)</f>
        <v/>
      </c>
      <c r="H175" t="str">
        <f t="shared" si="3"/>
        <v/>
      </c>
      <c r="I175" t="str">
        <f>IF(A175="","",IF(E175="mann",VLOOKUP(A175,RanglisteJungen!$D:$J,7,),VLOOKUP(A175,RanglisteMädchen!$D:$J,7,)))</f>
        <v/>
      </c>
      <c r="J175" t="str">
        <f>IF(E175="","",IF(E175="mann","Jungen "&amp;HSQVJugendrangliste!J200,"Mädchen "&amp;HSQVJugendrangliste!J200))</f>
        <v/>
      </c>
    </row>
    <row r="176" spans="1:10" ht="12.75">
      <c r="A176" t="str">
        <f>IF(HSQVJugendrangliste!G201="","",HSQVJugendrangliste!G201)</f>
        <v/>
      </c>
      <c r="B176" t="str">
        <f>IF(HSQVJugendrangliste!C201="","",HSQVJugendrangliste!C201)</f>
        <v/>
      </c>
      <c r="C176" t="str">
        <f>IF(HSQVJugendrangliste!B201="","",HSQVJugendrangliste!B201)</f>
        <v/>
      </c>
      <c r="D176" t="str">
        <f>IF(HSQVJugendrangliste!D201="d","Germany","")</f>
        <v/>
      </c>
      <c r="E176" t="str">
        <f>IF(HSQVJugendrangliste!E201="","",IF(HSQVJugendrangliste!E201="m","Mann","Frau"))</f>
        <v/>
      </c>
      <c r="F176" t="str">
        <f>IF(HSQVJugendrangliste!B201="","",HSQVJugendrangliste!$C$21)</f>
        <v/>
      </c>
      <c r="G176" s="45" t="str">
        <f>IF(HSQVJugendrangliste!F201="","",HSQVJugendrangliste!F201)</f>
        <v/>
      </c>
      <c r="H176" t="str">
        <f t="shared" si="3"/>
        <v/>
      </c>
      <c r="I176" t="str">
        <f>IF(A176="","",IF(E176="mann",VLOOKUP(A176,RanglisteJungen!$D:$J,7,),VLOOKUP(A176,RanglisteMädchen!$D:$J,7,)))</f>
        <v/>
      </c>
      <c r="J176" t="str">
        <f>IF(E176="","",IF(E176="mann","Jungen "&amp;HSQVJugendrangliste!J201,"Mädchen "&amp;HSQVJugendrangliste!J201))</f>
        <v/>
      </c>
    </row>
    <row r="177" spans="1:10" ht="12.75">
      <c r="A177" t="str">
        <f>IF(HSQVJugendrangliste!G202="","",HSQVJugendrangliste!G202)</f>
        <v/>
      </c>
      <c r="B177" t="str">
        <f>IF(HSQVJugendrangliste!C202="","",HSQVJugendrangliste!C202)</f>
        <v/>
      </c>
      <c r="C177" t="str">
        <f>IF(HSQVJugendrangliste!B202="","",HSQVJugendrangliste!B202)</f>
        <v/>
      </c>
      <c r="D177" t="str">
        <f>IF(HSQVJugendrangliste!D202="d","Germany","")</f>
        <v/>
      </c>
      <c r="E177" t="str">
        <f>IF(HSQVJugendrangliste!E202="","",IF(HSQVJugendrangliste!E202="m","Mann","Frau"))</f>
        <v/>
      </c>
      <c r="F177" t="str">
        <f>IF(HSQVJugendrangliste!B202="","",HSQVJugendrangliste!$C$21)</f>
        <v/>
      </c>
      <c r="G177" s="45" t="str">
        <f>IF(HSQVJugendrangliste!F202="","",HSQVJugendrangliste!F202)</f>
        <v/>
      </c>
      <c r="H177" t="str">
        <f t="shared" si="3"/>
        <v/>
      </c>
      <c r="I177" t="str">
        <f>IF(A177="","",IF(E177="mann",VLOOKUP(A177,RanglisteJungen!$D:$J,7,),VLOOKUP(A177,RanglisteMädchen!$D:$J,7,)))</f>
        <v/>
      </c>
      <c r="J177" t="str">
        <f>IF(E177="","",IF(E177="mann","Jungen "&amp;HSQVJugendrangliste!J202,"Mädchen "&amp;HSQVJugendrangliste!J202))</f>
        <v/>
      </c>
    </row>
    <row r="178" spans="1:10" ht="12.75">
      <c r="A178" t="str">
        <f>IF(HSQVJugendrangliste!G203="","",HSQVJugendrangliste!G203)</f>
        <v/>
      </c>
      <c r="B178" t="str">
        <f>IF(HSQVJugendrangliste!C203="","",HSQVJugendrangliste!C203)</f>
        <v/>
      </c>
      <c r="C178" t="str">
        <f>IF(HSQVJugendrangliste!B203="","",HSQVJugendrangliste!B203)</f>
        <v/>
      </c>
      <c r="D178" t="str">
        <f>IF(HSQVJugendrangliste!D203="d","Germany","")</f>
        <v/>
      </c>
      <c r="E178" t="str">
        <f>IF(HSQVJugendrangliste!E203="","",IF(HSQVJugendrangliste!E203="m","Mann","Frau"))</f>
        <v/>
      </c>
      <c r="F178" t="str">
        <f>IF(HSQVJugendrangliste!B203="","",HSQVJugendrangliste!$C$21)</f>
        <v/>
      </c>
      <c r="G178" s="45" t="str">
        <f>IF(HSQVJugendrangliste!F203="","",HSQVJugendrangliste!F203)</f>
        <v/>
      </c>
      <c r="H178" t="str">
        <f t="shared" si="3"/>
        <v/>
      </c>
      <c r="I178" t="str">
        <f>IF(A178="","",IF(E178="mann",VLOOKUP(A178,RanglisteJungen!$D:$J,7,),VLOOKUP(A178,RanglisteMädchen!$D:$J,7,)))</f>
        <v/>
      </c>
      <c r="J178" t="str">
        <f>IF(E178="","",IF(E178="mann","Jungen "&amp;HSQVJugendrangliste!J203,"Mädchen "&amp;HSQVJugendrangliste!J203))</f>
        <v/>
      </c>
    </row>
    <row r="179" spans="1:10" ht="12.75">
      <c r="A179" t="str">
        <f>IF(HSQVJugendrangliste!G204="","",HSQVJugendrangliste!G204)</f>
        <v/>
      </c>
      <c r="B179" t="str">
        <f>IF(HSQVJugendrangliste!C204="","",HSQVJugendrangliste!C204)</f>
        <v/>
      </c>
      <c r="C179" t="str">
        <f>IF(HSQVJugendrangliste!B204="","",HSQVJugendrangliste!B204)</f>
        <v/>
      </c>
      <c r="D179" t="str">
        <f>IF(HSQVJugendrangliste!D204="d","Germany","")</f>
        <v/>
      </c>
      <c r="E179" t="str">
        <f>IF(HSQVJugendrangliste!E204="","",IF(HSQVJugendrangliste!E204="m","Mann","Frau"))</f>
        <v/>
      </c>
      <c r="F179" t="str">
        <f>IF(HSQVJugendrangliste!B204="","",HSQVJugendrangliste!$C$21)</f>
        <v/>
      </c>
      <c r="G179" s="45" t="str">
        <f>IF(HSQVJugendrangliste!F204="","",HSQVJugendrangliste!F204)</f>
        <v/>
      </c>
      <c r="H179" t="str">
        <f t="shared" si="3"/>
        <v/>
      </c>
      <c r="I179" t="str">
        <f>IF(A179="","",IF(E179="mann",VLOOKUP(A179,RanglisteJungen!$D:$J,7,),VLOOKUP(A179,RanglisteMädchen!$D:$J,7,)))</f>
        <v/>
      </c>
      <c r="J179" t="str">
        <f>IF(E179="","",IF(E179="mann","Jungen "&amp;HSQVJugendrangliste!J204,"Mädchen "&amp;HSQVJugendrangliste!J204))</f>
        <v/>
      </c>
    </row>
    <row r="180" spans="1:10" ht="12.75">
      <c r="A180" t="str">
        <f>IF(HSQVJugendrangliste!G205="","",HSQVJugendrangliste!G205)</f>
        <v/>
      </c>
      <c r="B180" t="str">
        <f>IF(HSQVJugendrangliste!C205="","",HSQVJugendrangliste!C205)</f>
        <v/>
      </c>
      <c r="C180" t="str">
        <f>IF(HSQVJugendrangliste!B205="","",HSQVJugendrangliste!B205)</f>
        <v/>
      </c>
      <c r="D180" t="str">
        <f>IF(HSQVJugendrangliste!D205="d","Germany","")</f>
        <v/>
      </c>
      <c r="E180" t="str">
        <f>IF(HSQVJugendrangliste!E205="","",IF(HSQVJugendrangliste!E205="m","Mann","Frau"))</f>
        <v/>
      </c>
      <c r="F180" t="str">
        <f>IF(HSQVJugendrangliste!B205="","",HSQVJugendrangliste!$C$21)</f>
        <v/>
      </c>
      <c r="G180" s="45" t="str">
        <f>IF(HSQVJugendrangliste!F205="","",HSQVJugendrangliste!F205)</f>
        <v/>
      </c>
      <c r="H180" t="str">
        <f t="shared" si="3"/>
        <v/>
      </c>
      <c r="I180" t="str">
        <f>IF(A180="","",IF(E180="mann",VLOOKUP(A180,RanglisteJungen!$D:$J,7,),VLOOKUP(A180,RanglisteMädchen!$D:$J,7,)))</f>
        <v/>
      </c>
      <c r="J180" t="str">
        <f>IF(E180="","",IF(E180="mann","Jungen "&amp;HSQVJugendrangliste!J205,"Mädchen "&amp;HSQVJugendrangliste!J205))</f>
        <v/>
      </c>
    </row>
    <row r="181" spans="1:10" ht="12.75">
      <c r="A181" t="str">
        <f>IF(HSQVJugendrangliste!G206="","",HSQVJugendrangliste!G206)</f>
        <v/>
      </c>
      <c r="B181" t="str">
        <f>IF(HSQVJugendrangliste!C206="","",HSQVJugendrangliste!C206)</f>
        <v/>
      </c>
      <c r="C181" t="str">
        <f>IF(HSQVJugendrangliste!B206="","",HSQVJugendrangliste!B206)</f>
        <v/>
      </c>
      <c r="D181" t="str">
        <f>IF(HSQVJugendrangliste!D206="d","Germany","")</f>
        <v/>
      </c>
      <c r="E181" t="str">
        <f>IF(HSQVJugendrangliste!E206="","",IF(HSQVJugendrangliste!E206="m","Mann","Frau"))</f>
        <v/>
      </c>
      <c r="F181" t="str">
        <f>IF(HSQVJugendrangliste!B206="","",HSQVJugendrangliste!$C$21)</f>
        <v/>
      </c>
      <c r="G181" s="45" t="str">
        <f>IF(HSQVJugendrangliste!F206="","",HSQVJugendrangliste!F206)</f>
        <v/>
      </c>
      <c r="H181" t="str">
        <f t="shared" si="3"/>
        <v/>
      </c>
      <c r="I181" t="str">
        <f>IF(A181="","",IF(E181="mann",VLOOKUP(A181,RanglisteJungen!$D:$J,7,),VLOOKUP(A181,RanglisteMädchen!$D:$J,7,)))</f>
        <v/>
      </c>
      <c r="J181" t="str">
        <f>IF(E181="","",IF(E181="mann","Jungen "&amp;HSQVJugendrangliste!J206,"Mädchen "&amp;HSQVJugendrangliste!J206))</f>
        <v/>
      </c>
    </row>
    <row r="182" spans="1:10" ht="12.75">
      <c r="A182" t="str">
        <f>IF(HSQVJugendrangliste!G207="","",HSQVJugendrangliste!G207)</f>
        <v/>
      </c>
      <c r="B182" t="str">
        <f>IF(HSQVJugendrangliste!C207="","",HSQVJugendrangliste!C207)</f>
        <v/>
      </c>
      <c r="C182" t="str">
        <f>IF(HSQVJugendrangliste!B207="","",HSQVJugendrangliste!B207)</f>
        <v/>
      </c>
      <c r="D182" t="str">
        <f>IF(HSQVJugendrangliste!D207="d","Germany","")</f>
        <v/>
      </c>
      <c r="E182" t="str">
        <f>IF(HSQVJugendrangliste!E207="","",IF(HSQVJugendrangliste!E207="m","Mann","Frau"))</f>
        <v/>
      </c>
      <c r="F182" t="str">
        <f>IF(HSQVJugendrangliste!B207="","",HSQVJugendrangliste!$C$21)</f>
        <v/>
      </c>
      <c r="G182" s="45" t="str">
        <f>IF(HSQVJugendrangliste!F207="","",HSQVJugendrangliste!F207)</f>
        <v/>
      </c>
      <c r="H182" t="str">
        <f t="shared" si="3"/>
        <v/>
      </c>
      <c r="I182" t="str">
        <f>IF(A182="","",IF(E182="mann",VLOOKUP(A182,RanglisteJungen!$D:$J,7,),VLOOKUP(A182,RanglisteMädchen!$D:$J,7,)))</f>
        <v/>
      </c>
      <c r="J182" t="str">
        <f>IF(E182="","",IF(E182="mann","Jungen "&amp;HSQVJugendrangliste!J207,"Mädchen "&amp;HSQVJugendrangliste!J207))</f>
        <v/>
      </c>
    </row>
    <row r="183" spans="1:10" ht="12.75">
      <c r="A183" t="str">
        <f>IF(HSQVJugendrangliste!G208="","",HSQVJugendrangliste!G208)</f>
        <v/>
      </c>
      <c r="B183" t="str">
        <f>IF(HSQVJugendrangliste!C208="","",HSQVJugendrangliste!C208)</f>
        <v/>
      </c>
      <c r="C183" t="str">
        <f>IF(HSQVJugendrangliste!B208="","",HSQVJugendrangliste!B208)</f>
        <v/>
      </c>
      <c r="D183" t="str">
        <f>IF(HSQVJugendrangliste!D208="d","Germany","")</f>
        <v/>
      </c>
      <c r="E183" t="str">
        <f>IF(HSQVJugendrangliste!E208="","",IF(HSQVJugendrangliste!E208="m","Mann","Frau"))</f>
        <v/>
      </c>
      <c r="F183" t="str">
        <f>IF(HSQVJugendrangliste!B208="","",HSQVJugendrangliste!$C$21)</f>
        <v/>
      </c>
      <c r="G183" s="45" t="str">
        <f>IF(HSQVJugendrangliste!F208="","",HSQVJugendrangliste!F208)</f>
        <v/>
      </c>
      <c r="H183" t="str">
        <f t="shared" si="3"/>
        <v/>
      </c>
      <c r="I183" t="str">
        <f>IF(A183="","",IF(E183="mann",VLOOKUP(A183,RanglisteJungen!$D:$J,7,),VLOOKUP(A183,RanglisteMädchen!$D:$J,7,)))</f>
        <v/>
      </c>
      <c r="J183" t="str">
        <f>IF(E183="","",IF(E183="mann","Jungen "&amp;HSQVJugendrangliste!J208,"Mädchen "&amp;HSQVJugendrangliste!J208))</f>
        <v/>
      </c>
    </row>
    <row r="184" spans="1:10" ht="12.75">
      <c r="A184" t="str">
        <f>IF(HSQVJugendrangliste!G209="","",HSQVJugendrangliste!G209)</f>
        <v/>
      </c>
      <c r="B184" t="str">
        <f>IF(HSQVJugendrangliste!C209="","",HSQVJugendrangliste!C209)</f>
        <v/>
      </c>
      <c r="C184" t="str">
        <f>IF(HSQVJugendrangliste!B209="","",HSQVJugendrangliste!B209)</f>
        <v/>
      </c>
      <c r="D184" t="str">
        <f>IF(HSQVJugendrangliste!D209="d","Germany","")</f>
        <v/>
      </c>
      <c r="E184" t="str">
        <f>IF(HSQVJugendrangliste!E209="","",IF(HSQVJugendrangliste!E209="m","Mann","Frau"))</f>
        <v/>
      </c>
      <c r="F184" t="str">
        <f>IF(HSQVJugendrangliste!B209="","",HSQVJugendrangliste!$C$21)</f>
        <v/>
      </c>
      <c r="G184" s="45" t="str">
        <f>IF(HSQVJugendrangliste!F209="","",HSQVJugendrangliste!F209)</f>
        <v/>
      </c>
      <c r="H184" t="str">
        <f aca="true" t="shared" si="4" ref="H184:H196">IF(E184="","","Meldungen")</f>
        <v/>
      </c>
      <c r="I184" t="str">
        <f>IF(A184="","",IF(E184="mann",VLOOKUP(A184,RanglisteJungen!$D:$J,7,),VLOOKUP(A184,RanglisteMädchen!$D:$J,7,)))</f>
        <v/>
      </c>
      <c r="J184" t="str">
        <f>IF(E184="","",IF(E184="mann","Jungen "&amp;HSQVJugendrangliste!J209,"Mädchen "&amp;HSQVJugendrangliste!J209))</f>
        <v/>
      </c>
    </row>
    <row r="185" spans="1:10" ht="12.75">
      <c r="A185" t="str">
        <f>IF(HSQVJugendrangliste!G210="","",HSQVJugendrangliste!G210)</f>
        <v/>
      </c>
      <c r="B185" t="str">
        <f>IF(HSQVJugendrangliste!C210="","",HSQVJugendrangliste!C210)</f>
        <v/>
      </c>
      <c r="C185" t="str">
        <f>IF(HSQVJugendrangliste!B210="","",HSQVJugendrangliste!B210)</f>
        <v/>
      </c>
      <c r="D185" t="str">
        <f>IF(HSQVJugendrangliste!D210="d","Germany","")</f>
        <v/>
      </c>
      <c r="E185" t="str">
        <f>IF(HSQVJugendrangliste!E210="","",IF(HSQVJugendrangliste!E210="m","Mann","Frau"))</f>
        <v/>
      </c>
      <c r="F185" t="str">
        <f>IF(HSQVJugendrangliste!B210="","",HSQVJugendrangliste!$C$21)</f>
        <v/>
      </c>
      <c r="G185" s="45" t="str">
        <f>IF(HSQVJugendrangliste!F210="","",HSQVJugendrangliste!F210)</f>
        <v/>
      </c>
      <c r="H185" t="str">
        <f t="shared" si="4"/>
        <v/>
      </c>
      <c r="I185" t="str">
        <f>IF(A185="","",IF(E185="mann",VLOOKUP(A185,RanglisteJungen!$D:$J,7,),VLOOKUP(A185,RanglisteMädchen!$D:$J,7,)))</f>
        <v/>
      </c>
      <c r="J185" t="str">
        <f>IF(E185="","",IF(E185="mann","Jungen "&amp;HSQVJugendrangliste!J210,"Mädchen "&amp;HSQVJugendrangliste!J210))</f>
        <v/>
      </c>
    </row>
    <row r="186" spans="1:10" ht="12.75">
      <c r="A186" t="str">
        <f>IF(HSQVJugendrangliste!G211="","",HSQVJugendrangliste!G211)</f>
        <v/>
      </c>
      <c r="B186" t="str">
        <f>IF(HSQVJugendrangliste!C211="","",HSQVJugendrangliste!C211)</f>
        <v/>
      </c>
      <c r="C186" t="str">
        <f>IF(HSQVJugendrangliste!B211="","",HSQVJugendrangliste!B211)</f>
        <v/>
      </c>
      <c r="D186" t="str">
        <f>IF(HSQVJugendrangliste!D211="d","Germany","")</f>
        <v/>
      </c>
      <c r="E186" t="str">
        <f>IF(HSQVJugendrangliste!E211="","",IF(HSQVJugendrangliste!E211="m","Mann","Frau"))</f>
        <v/>
      </c>
      <c r="F186" t="str">
        <f>IF(HSQVJugendrangliste!B211="","",HSQVJugendrangliste!$C$21)</f>
        <v/>
      </c>
      <c r="G186" s="45" t="str">
        <f>IF(HSQVJugendrangliste!F211="","",HSQVJugendrangliste!F211)</f>
        <v/>
      </c>
      <c r="H186" t="str">
        <f t="shared" si="4"/>
        <v/>
      </c>
      <c r="I186" t="str">
        <f>IF(A186="","",IF(E186="mann",VLOOKUP(A186,RanglisteJungen!$D:$J,7,),VLOOKUP(A186,RanglisteMädchen!$D:$J,7,)))</f>
        <v/>
      </c>
      <c r="J186" t="str">
        <f>IF(E186="","",IF(E186="mann","Jungen "&amp;HSQVJugendrangliste!J211,"Mädchen "&amp;HSQVJugendrangliste!J211))</f>
        <v/>
      </c>
    </row>
    <row r="187" spans="1:10" ht="12.75">
      <c r="A187" t="str">
        <f>IF(HSQVJugendrangliste!G212="","",HSQVJugendrangliste!G212)</f>
        <v/>
      </c>
      <c r="B187" t="str">
        <f>IF(HSQVJugendrangliste!C212="","",HSQVJugendrangliste!C212)</f>
        <v/>
      </c>
      <c r="C187" t="str">
        <f>IF(HSQVJugendrangliste!B212="","",HSQVJugendrangliste!B212)</f>
        <v/>
      </c>
      <c r="D187" t="str">
        <f>IF(HSQVJugendrangliste!D212="d","Germany","")</f>
        <v/>
      </c>
      <c r="E187" t="str">
        <f>IF(HSQVJugendrangliste!E212="","",IF(HSQVJugendrangliste!E212="m","Mann","Frau"))</f>
        <v/>
      </c>
      <c r="F187" t="str">
        <f>IF(HSQVJugendrangliste!B212="","",HSQVJugendrangliste!$C$21)</f>
        <v/>
      </c>
      <c r="G187" s="45" t="str">
        <f>IF(HSQVJugendrangliste!F212="","",HSQVJugendrangliste!F212)</f>
        <v/>
      </c>
      <c r="H187" t="str">
        <f t="shared" si="4"/>
        <v/>
      </c>
      <c r="I187" t="str">
        <f>IF(A187="","",IF(E187="mann",VLOOKUP(A187,RanglisteJungen!$D:$J,7,),VLOOKUP(A187,RanglisteMädchen!$D:$J,7,)))</f>
        <v/>
      </c>
      <c r="J187" t="str">
        <f>IF(E187="","",IF(E187="mann","Jungen "&amp;HSQVJugendrangliste!J212,"Mädchen "&amp;HSQVJugendrangliste!J212))</f>
        <v/>
      </c>
    </row>
    <row r="188" spans="1:10" ht="12.75">
      <c r="A188" t="str">
        <f>IF(HSQVJugendrangliste!G213="","",HSQVJugendrangliste!G213)</f>
        <v/>
      </c>
      <c r="B188" t="str">
        <f>IF(HSQVJugendrangliste!C213="","",HSQVJugendrangliste!C213)</f>
        <v/>
      </c>
      <c r="C188" t="str">
        <f>IF(HSQVJugendrangliste!B213="","",HSQVJugendrangliste!B213)</f>
        <v/>
      </c>
      <c r="D188" t="str">
        <f>IF(HSQVJugendrangliste!D213="d","Germany","")</f>
        <v/>
      </c>
      <c r="E188" t="str">
        <f>IF(HSQVJugendrangliste!E213="","",IF(HSQVJugendrangliste!E213="m","Mann","Frau"))</f>
        <v/>
      </c>
      <c r="F188" t="str">
        <f>IF(HSQVJugendrangliste!B213="","",HSQVJugendrangliste!$C$21)</f>
        <v/>
      </c>
      <c r="G188" s="45" t="str">
        <f>IF(HSQVJugendrangliste!F213="","",HSQVJugendrangliste!F213)</f>
        <v/>
      </c>
      <c r="H188" t="str">
        <f t="shared" si="4"/>
        <v/>
      </c>
      <c r="I188" t="str">
        <f>IF(A188="","",IF(E188="mann",VLOOKUP(A188,RanglisteJungen!$D:$J,7,),VLOOKUP(A188,RanglisteMädchen!$D:$J,7,)))</f>
        <v/>
      </c>
      <c r="J188" t="str">
        <f>IF(E188="","",IF(E188="mann","Jungen "&amp;HSQVJugendrangliste!J213,"Mädchen "&amp;HSQVJugendrangliste!J213))</f>
        <v/>
      </c>
    </row>
    <row r="189" spans="1:10" ht="12.75">
      <c r="A189" t="str">
        <f>IF(HSQVJugendrangliste!G214="","",HSQVJugendrangliste!G214)</f>
        <v/>
      </c>
      <c r="B189" t="str">
        <f>IF(HSQVJugendrangliste!C214="","",HSQVJugendrangliste!C214)</f>
        <v/>
      </c>
      <c r="C189" t="str">
        <f>IF(HSQVJugendrangliste!B214="","",HSQVJugendrangliste!B214)</f>
        <v/>
      </c>
      <c r="D189" t="str">
        <f>IF(HSQVJugendrangliste!D214="d","Germany","")</f>
        <v/>
      </c>
      <c r="E189" t="str">
        <f>IF(HSQVJugendrangliste!E214="","",IF(HSQVJugendrangliste!E214="m","Mann","Frau"))</f>
        <v/>
      </c>
      <c r="F189" t="str">
        <f>IF(HSQVJugendrangliste!B214="","",HSQVJugendrangliste!$C$21)</f>
        <v/>
      </c>
      <c r="G189" s="45" t="str">
        <f>IF(HSQVJugendrangliste!F214="","",HSQVJugendrangliste!F214)</f>
        <v/>
      </c>
      <c r="H189" t="str">
        <f t="shared" si="4"/>
        <v/>
      </c>
      <c r="I189" t="str">
        <f>IF(A189="","",IF(E189="mann",VLOOKUP(A189,RanglisteJungen!$D:$J,7,),VLOOKUP(A189,RanglisteMädchen!$D:$J,7,)))</f>
        <v/>
      </c>
      <c r="J189" t="str">
        <f>IF(E189="","",IF(E189="mann","Jungen "&amp;HSQVJugendrangliste!J214,"Mädchen "&amp;HSQVJugendrangliste!J214))</f>
        <v/>
      </c>
    </row>
    <row r="190" spans="1:10" ht="12.75">
      <c r="A190" t="str">
        <f>IF(HSQVJugendrangliste!G215="","",HSQVJugendrangliste!G215)</f>
        <v/>
      </c>
      <c r="B190" t="str">
        <f>IF(HSQVJugendrangliste!C215="","",HSQVJugendrangliste!C215)</f>
        <v/>
      </c>
      <c r="C190" t="str">
        <f>IF(HSQVJugendrangliste!B215="","",HSQVJugendrangliste!B215)</f>
        <v/>
      </c>
      <c r="D190" t="str">
        <f>IF(HSQVJugendrangliste!D215="d","Germany","")</f>
        <v/>
      </c>
      <c r="E190" t="str">
        <f>IF(HSQVJugendrangliste!E215="","",IF(HSQVJugendrangliste!E215="m","Mann","Frau"))</f>
        <v/>
      </c>
      <c r="F190" t="str">
        <f>IF(HSQVJugendrangliste!B215="","",HSQVJugendrangliste!$C$21)</f>
        <v/>
      </c>
      <c r="G190" s="45" t="str">
        <f>IF(HSQVJugendrangliste!F215="","",HSQVJugendrangliste!F215)</f>
        <v/>
      </c>
      <c r="H190" t="str">
        <f t="shared" si="4"/>
        <v/>
      </c>
      <c r="I190" t="str">
        <f>IF(A190="","",IF(E190="mann",VLOOKUP(A190,RanglisteJungen!$D:$J,7,),VLOOKUP(A190,RanglisteMädchen!$D:$J,7,)))</f>
        <v/>
      </c>
      <c r="J190" t="str">
        <f>IF(E190="","",IF(E190="mann","Jungen "&amp;HSQVJugendrangliste!J215,"Mädchen "&amp;HSQVJugendrangliste!J215))</f>
        <v/>
      </c>
    </row>
    <row r="191" spans="1:10" ht="12.75">
      <c r="A191" t="str">
        <f>IF(HSQVJugendrangliste!G216="","",HSQVJugendrangliste!G216)</f>
        <v/>
      </c>
      <c r="B191" t="str">
        <f>IF(HSQVJugendrangliste!C216="","",HSQVJugendrangliste!C216)</f>
        <v/>
      </c>
      <c r="C191" t="str">
        <f>IF(HSQVJugendrangliste!B216="","",HSQVJugendrangliste!B216)</f>
        <v/>
      </c>
      <c r="D191" t="str">
        <f>IF(HSQVJugendrangliste!D216="d","Germany","")</f>
        <v/>
      </c>
      <c r="E191" t="str">
        <f>IF(HSQVJugendrangliste!E216="","",IF(HSQVJugendrangliste!E216="m","Mann","Frau"))</f>
        <v/>
      </c>
      <c r="F191" t="str">
        <f>IF(HSQVJugendrangliste!B216="","",HSQVJugendrangliste!$C$21)</f>
        <v/>
      </c>
      <c r="G191" s="45" t="str">
        <f>IF(HSQVJugendrangliste!F216="","",HSQVJugendrangliste!F216)</f>
        <v/>
      </c>
      <c r="H191" t="str">
        <f t="shared" si="4"/>
        <v/>
      </c>
      <c r="I191" t="str">
        <f>IF(A191="","",IF(E191="mann",VLOOKUP(A191,RanglisteJungen!$D:$J,7,),VLOOKUP(A191,RanglisteMädchen!$D:$J,7,)))</f>
        <v/>
      </c>
      <c r="J191" t="str">
        <f>IF(E191="","",IF(E191="mann","Jungen "&amp;HSQVJugendrangliste!J216,"Mädchen "&amp;HSQVJugendrangliste!J216))</f>
        <v/>
      </c>
    </row>
    <row r="192" spans="1:9" ht="12.75">
      <c r="A192" t="str">
        <f>IF(HSQVJugendrangliste!G217="","",HSQVJugendrangliste!G217)</f>
        <v/>
      </c>
      <c r="B192" t="str">
        <f>IF(HSQVJugendrangliste!C217="","",HSQVJugendrangliste!C217)</f>
        <v/>
      </c>
      <c r="C192" t="str">
        <f>IF(HSQVJugendrangliste!B217="","",HSQVJugendrangliste!B217)</f>
        <v/>
      </c>
      <c r="D192" t="str">
        <f>IF(HSQVJugendrangliste!D217="d","Germany","")</f>
        <v/>
      </c>
      <c r="E192" t="str">
        <f>IF(HSQVJugendrangliste!E217="","",IF(HSQVJugendrangliste!E217="m","Mann","Frau"))</f>
        <v/>
      </c>
      <c r="F192" t="str">
        <f>IF(HSQVJugendrangliste!B217="","",HSQVJugendrangliste!$C$21)</f>
        <v/>
      </c>
      <c r="G192" s="45" t="str">
        <f>IF(HSQVJugendrangliste!F217="","",HSQVJugendrangliste!F217)</f>
        <v/>
      </c>
      <c r="H192" t="str">
        <f t="shared" si="4"/>
        <v/>
      </c>
      <c r="I192" t="str">
        <f>IF(A192="","",IF(E192="mann",VLOOKUP(A192,RanglisteJungen!$D:$J,7,),VLOOKUP(A192,RanglisteMädchen!$D:$J,7,)))</f>
        <v/>
      </c>
    </row>
    <row r="193" spans="1:9" ht="12.75">
      <c r="A193" t="str">
        <f>IF(HSQVJugendrangliste!G218="","",HSQVJugendrangliste!G218)</f>
        <v/>
      </c>
      <c r="B193" t="str">
        <f>IF(HSQVJugendrangliste!C218="","",HSQVJugendrangliste!C218)</f>
        <v/>
      </c>
      <c r="C193" t="str">
        <f>IF(HSQVJugendrangliste!B218="","",HSQVJugendrangliste!B218)</f>
        <v/>
      </c>
      <c r="D193" t="str">
        <f>IF(HSQVJugendrangliste!D218="d","Germany","")</f>
        <v/>
      </c>
      <c r="E193" t="str">
        <f>IF(HSQVJugendrangliste!E218="","",IF(HSQVJugendrangliste!E218="m","Mann","Frau"))</f>
        <v/>
      </c>
      <c r="F193" t="str">
        <f>IF(HSQVJugendrangliste!B218="","",HSQVJugendrangliste!$C$21)</f>
        <v/>
      </c>
      <c r="G193" s="45" t="str">
        <f>IF(HSQVJugendrangliste!F218="","",HSQVJugendrangliste!F218)</f>
        <v/>
      </c>
      <c r="H193" t="str">
        <f t="shared" si="4"/>
        <v/>
      </c>
      <c r="I193" t="str">
        <f>IF(A193="","",IF(E193="mann",VLOOKUP(A193,RanglisteJungen!$D:$J,7,),VLOOKUP(A193,RanglisteMädchen!$D:$J,7,)))</f>
        <v/>
      </c>
    </row>
    <row r="194" spans="1:9" ht="12.75">
      <c r="A194" t="str">
        <f>IF(HSQVJugendrangliste!G219="","",HSQVJugendrangliste!G219)</f>
        <v/>
      </c>
      <c r="B194" t="str">
        <f>IF(HSQVJugendrangliste!C219="","",HSQVJugendrangliste!C219)</f>
        <v/>
      </c>
      <c r="C194" t="str">
        <f>IF(HSQVJugendrangliste!B219="","",HSQVJugendrangliste!B219)</f>
        <v/>
      </c>
      <c r="D194" t="str">
        <f>IF(HSQVJugendrangliste!D219="d","Germany","")</f>
        <v/>
      </c>
      <c r="E194" t="str">
        <f>IF(HSQVJugendrangliste!E219="","",IF(HSQVJugendrangliste!E219="m","Mann","Frau"))</f>
        <v/>
      </c>
      <c r="F194" t="str">
        <f>IF(HSQVJugendrangliste!B219="","",HSQVJugendrangliste!$C$21)</f>
        <v/>
      </c>
      <c r="G194" s="45" t="str">
        <f>IF(HSQVJugendrangliste!F219="","",HSQVJugendrangliste!F219)</f>
        <v/>
      </c>
      <c r="H194" t="str">
        <f t="shared" si="4"/>
        <v/>
      </c>
      <c r="I194" t="str">
        <f>IF(A194="","",IF(E194="mann",VLOOKUP(A194,RanglisteJungen!$D:$J,7,),VLOOKUP(A194,RanglisteMädchen!$D:$J,7,)))</f>
        <v/>
      </c>
    </row>
    <row r="195" spans="1:9" ht="12.75">
      <c r="A195" t="str">
        <f>IF(HSQVJugendrangliste!G220="","",HSQVJugendrangliste!G220)</f>
        <v/>
      </c>
      <c r="B195" t="str">
        <f>IF(HSQVJugendrangliste!C220="","",HSQVJugendrangliste!C220)</f>
        <v/>
      </c>
      <c r="C195" t="str">
        <f>IF(HSQVJugendrangliste!B220="","",HSQVJugendrangliste!B220)</f>
        <v/>
      </c>
      <c r="D195" t="str">
        <f>IF(HSQVJugendrangliste!D220="d","Germany","")</f>
        <v/>
      </c>
      <c r="E195" t="str">
        <f>IF(HSQVJugendrangliste!E220="","",IF(HSQVJugendrangliste!E220="m","Mann","Frau"))</f>
        <v/>
      </c>
      <c r="F195" t="str">
        <f>IF(HSQVJugendrangliste!B220="","",HSQVJugendrangliste!$C$21)</f>
        <v/>
      </c>
      <c r="G195" s="45" t="str">
        <f>IF(HSQVJugendrangliste!F220="","",HSQVJugendrangliste!F220)</f>
        <v/>
      </c>
      <c r="H195" t="str">
        <f t="shared" si="4"/>
        <v/>
      </c>
      <c r="I195" t="str">
        <f>IF(A195="","",IF(E195="mann",VLOOKUP(A195,RanglisteJungen!$D:$J,7,),VLOOKUP(A195,RanglisteMädchen!$D:$J,7,)))</f>
        <v/>
      </c>
    </row>
    <row r="196" spans="1:9" ht="12.75">
      <c r="A196" t="str">
        <f>IF(HSQVJugendrangliste!G221="","",HSQVJugendrangliste!G221)</f>
        <v/>
      </c>
      <c r="B196" t="str">
        <f>IF(HSQVJugendrangliste!C221="","",HSQVJugendrangliste!C221)</f>
        <v/>
      </c>
      <c r="C196" t="str">
        <f>IF(HSQVJugendrangliste!B221="","",HSQVJugendrangliste!B221)</f>
        <v/>
      </c>
      <c r="D196" t="str">
        <f>IF(HSQVJugendrangliste!D221="d","Germany","")</f>
        <v/>
      </c>
      <c r="E196" t="str">
        <f>IF(HSQVJugendrangliste!E221="","",IF(HSQVJugendrangliste!E221="m","Mann","Frau"))</f>
        <v/>
      </c>
      <c r="F196" t="str">
        <f>IF(HSQVJugendrangliste!B221="","",HSQVJugendrangliste!$C$21)</f>
        <v/>
      </c>
      <c r="G196" s="45" t="str">
        <f>IF(HSQVJugendrangliste!F221="","",HSQVJugendrangliste!F221)</f>
        <v/>
      </c>
      <c r="H196" t="str">
        <f t="shared" si="4"/>
        <v/>
      </c>
      <c r="I196" t="str">
        <f>IF(A196="","",IF(E196="mann",VLOOKUP(A196,RanglisteJungen!$D:$J,7,),VLOOKUP(A196,RanglisteMädchen!$D:$J,7,)))</f>
        <v/>
      </c>
    </row>
    <row r="197" spans="1:9" ht="12.75">
      <c r="A197" t="str">
        <f>IF(HSQVJugendrangliste!G222="","",HSQVJugendrangliste!G222)</f>
        <v/>
      </c>
      <c r="B197" t="str">
        <f>IF(HSQVJugendrangliste!C222="","",HSQVJugendrangliste!C222)</f>
        <v/>
      </c>
      <c r="C197" t="str">
        <f>IF(HSQVJugendrangliste!B222="","",HSQVJugendrangliste!B222)</f>
        <v/>
      </c>
      <c r="D197" t="str">
        <f>IF(HSQVJugendrangliste!D222="d","Germany","")</f>
        <v/>
      </c>
      <c r="E197" t="str">
        <f>IF(HSQVJugendrangliste!E222="","",IF(HSQVJugendrangliste!E222="m","Mann","Frau"))</f>
        <v/>
      </c>
      <c r="F197" t="str">
        <f>IF(HSQVJugendrangliste!B222="","",HSQVJugendrangliste!$C$21)</f>
        <v/>
      </c>
      <c r="G197" s="45" t="str">
        <f>IF(HSQVJugendrangliste!F222="","",HSQVJugendrangliste!F222)</f>
        <v/>
      </c>
      <c r="H197" t="str">
        <f>IF(E197="","",IF(E197="mann","Jungen "&amp;HSQVJugendrangliste!J222,"Mädchen "&amp;HSQVJugendrangliste!J222))</f>
        <v/>
      </c>
      <c r="I197" t="str">
        <f>IF(A197="","",IF(E197="mann",VLOOKUP(A197,RanglisteJungen!$D:$J,7,),VLOOKUP(A197,RanglisteMädchen!$D:$J,7,)))</f>
        <v/>
      </c>
    </row>
  </sheetData>
  <sheetProtection algorithmName="SHA-512" hashValue="FKBrBuY87BTncoaHJXvmhfQEO/j/0wQnlbaycrMiLfYE0zWjMKvfxb/4pOezu8a2ISfE9NLPieeu3QyyxDzGoA==" saltValue="Agl1j1wgU6MrXDvaQLJAJ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0"/>
  <sheetViews>
    <sheetView workbookViewId="0" topLeftCell="D1">
      <selection activeCell="M1" sqref="M1:Q1"/>
    </sheetView>
  </sheetViews>
  <sheetFormatPr defaultColWidth="11.421875" defaultRowHeight="12.75"/>
  <cols>
    <col min="8" max="8" width="29.421875" style="0" bestFit="1" customWidth="1"/>
    <col min="13" max="13" width="14.421875" style="0" bestFit="1" customWidth="1"/>
    <col min="14" max="14" width="15.421875" style="0" bestFit="1" customWidth="1"/>
    <col min="15" max="15" width="22.140625" style="0" bestFit="1" customWidth="1"/>
    <col min="16" max="16" width="19.140625" style="0" bestFit="1" customWidth="1"/>
    <col min="17" max="17" width="20.421875" style="0" bestFit="1" customWidth="1"/>
  </cols>
  <sheetData>
    <row r="1" spans="1:17" ht="12.75">
      <c r="A1" t="s">
        <v>54</v>
      </c>
      <c r="B1" t="s">
        <v>32</v>
      </c>
      <c r="C1" t="s">
        <v>50</v>
      </c>
      <c r="D1" t="s">
        <v>55</v>
      </c>
      <c r="E1" t="s">
        <v>35</v>
      </c>
      <c r="F1" t="s">
        <v>56</v>
      </c>
      <c r="G1" t="s">
        <v>57</v>
      </c>
      <c r="H1" t="s">
        <v>52</v>
      </c>
      <c r="I1" t="s">
        <v>58</v>
      </c>
      <c r="J1" t="s">
        <v>59</v>
      </c>
      <c r="K1" t="s">
        <v>60</v>
      </c>
      <c r="L1" t="s">
        <v>61</v>
      </c>
      <c r="M1" t="s">
        <v>251</v>
      </c>
      <c r="N1" t="s">
        <v>240</v>
      </c>
      <c r="O1" t="s">
        <v>213</v>
      </c>
      <c r="P1" t="s">
        <v>195</v>
      </c>
      <c r="Q1" t="s">
        <v>196</v>
      </c>
    </row>
    <row r="2" spans="1:17" ht="12.75">
      <c r="A2">
        <v>1</v>
      </c>
      <c r="B2" t="s">
        <v>72</v>
      </c>
      <c r="C2" t="s">
        <v>73</v>
      </c>
      <c r="D2">
        <v>1129</v>
      </c>
      <c r="E2" t="s">
        <v>62</v>
      </c>
      <c r="F2" t="s">
        <v>63</v>
      </c>
      <c r="G2" t="s">
        <v>69</v>
      </c>
      <c r="H2" t="s">
        <v>108</v>
      </c>
      <c r="I2" t="s">
        <v>66</v>
      </c>
      <c r="J2">
        <v>2970</v>
      </c>
      <c r="L2">
        <v>2970</v>
      </c>
      <c r="M2">
        <v>1000</v>
      </c>
      <c r="O2">
        <v>1000</v>
      </c>
      <c r="P2">
        <v>950</v>
      </c>
      <c r="Q2">
        <v>970</v>
      </c>
    </row>
    <row r="3" spans="1:17" ht="12.75">
      <c r="A3">
        <v>2</v>
      </c>
      <c r="B3" t="s">
        <v>158</v>
      </c>
      <c r="C3" t="s">
        <v>159</v>
      </c>
      <c r="D3">
        <v>2323</v>
      </c>
      <c r="E3" t="s">
        <v>62</v>
      </c>
      <c r="F3" t="s">
        <v>63</v>
      </c>
      <c r="G3" t="s">
        <v>69</v>
      </c>
      <c r="H3" t="s">
        <v>160</v>
      </c>
      <c r="I3" t="s">
        <v>66</v>
      </c>
      <c r="J3">
        <v>2940</v>
      </c>
      <c r="L3">
        <v>2940</v>
      </c>
      <c r="N3">
        <v>970</v>
      </c>
      <c r="O3">
        <v>970</v>
      </c>
      <c r="P3">
        <v>970</v>
      </c>
      <c r="Q3">
        <v>1000</v>
      </c>
    </row>
    <row r="4" spans="1:17" ht="12.75">
      <c r="A4">
        <v>3</v>
      </c>
      <c r="B4" t="s">
        <v>113</v>
      </c>
      <c r="C4" t="s">
        <v>78</v>
      </c>
      <c r="D4">
        <v>2281</v>
      </c>
      <c r="E4" t="s">
        <v>62</v>
      </c>
      <c r="F4" t="s">
        <v>63</v>
      </c>
      <c r="G4" t="s">
        <v>74</v>
      </c>
      <c r="H4" t="s">
        <v>65</v>
      </c>
      <c r="I4" t="s">
        <v>66</v>
      </c>
      <c r="J4">
        <v>2860</v>
      </c>
      <c r="L4">
        <v>2860</v>
      </c>
      <c r="M4">
        <v>950</v>
      </c>
      <c r="N4">
        <v>940</v>
      </c>
      <c r="O4">
        <v>930</v>
      </c>
      <c r="P4">
        <v>920</v>
      </c>
      <c r="Q4">
        <v>970</v>
      </c>
    </row>
    <row r="5" spans="1:17" ht="12.75">
      <c r="A5">
        <v>4</v>
      </c>
      <c r="B5" t="s">
        <v>109</v>
      </c>
      <c r="C5" t="s">
        <v>70</v>
      </c>
      <c r="D5">
        <v>2192</v>
      </c>
      <c r="E5" t="s">
        <v>62</v>
      </c>
      <c r="F5" t="s">
        <v>63</v>
      </c>
      <c r="G5" t="s">
        <v>64</v>
      </c>
      <c r="H5" t="s">
        <v>108</v>
      </c>
      <c r="I5" t="s">
        <v>66</v>
      </c>
      <c r="J5">
        <v>2830</v>
      </c>
      <c r="L5">
        <v>2830</v>
      </c>
      <c r="M5">
        <v>940</v>
      </c>
      <c r="O5">
        <v>940</v>
      </c>
      <c r="P5">
        <v>930</v>
      </c>
      <c r="Q5">
        <v>950</v>
      </c>
    </row>
    <row r="6" spans="1:17" ht="12.75">
      <c r="A6">
        <v>5</v>
      </c>
      <c r="B6" t="s">
        <v>104</v>
      </c>
      <c r="C6" t="s">
        <v>80</v>
      </c>
      <c r="D6">
        <v>1902</v>
      </c>
      <c r="E6" t="s">
        <v>62</v>
      </c>
      <c r="F6" t="s">
        <v>63</v>
      </c>
      <c r="G6" t="s">
        <v>64</v>
      </c>
      <c r="H6" t="s">
        <v>81</v>
      </c>
      <c r="I6" t="s">
        <v>66</v>
      </c>
      <c r="J6">
        <v>2770</v>
      </c>
      <c r="L6">
        <v>2770</v>
      </c>
      <c r="M6">
        <v>920</v>
      </c>
      <c r="N6">
        <v>910</v>
      </c>
      <c r="O6">
        <v>920</v>
      </c>
      <c r="P6">
        <v>900</v>
      </c>
      <c r="Q6">
        <v>930</v>
      </c>
    </row>
    <row r="7" spans="1:17" ht="12.75">
      <c r="A7">
        <v>6</v>
      </c>
      <c r="B7" t="s">
        <v>102</v>
      </c>
      <c r="C7" t="s">
        <v>103</v>
      </c>
      <c r="D7">
        <v>1878</v>
      </c>
      <c r="E7" t="s">
        <v>62</v>
      </c>
      <c r="F7" t="s">
        <v>63</v>
      </c>
      <c r="G7" t="s">
        <v>74</v>
      </c>
      <c r="H7" t="s">
        <v>90</v>
      </c>
      <c r="I7" t="s">
        <v>66</v>
      </c>
      <c r="J7">
        <v>2700</v>
      </c>
      <c r="L7">
        <v>2700</v>
      </c>
      <c r="M7">
        <v>910</v>
      </c>
      <c r="O7">
        <v>840</v>
      </c>
      <c r="P7">
        <v>776</v>
      </c>
      <c r="Q7">
        <v>950</v>
      </c>
    </row>
    <row r="8" spans="1:17" ht="12.75">
      <c r="A8">
        <v>7</v>
      </c>
      <c r="B8" t="s">
        <v>114</v>
      </c>
      <c r="C8" t="s">
        <v>185</v>
      </c>
      <c r="D8">
        <v>2279</v>
      </c>
      <c r="E8" t="s">
        <v>62</v>
      </c>
      <c r="F8" t="s">
        <v>63</v>
      </c>
      <c r="G8" t="s">
        <v>68</v>
      </c>
      <c r="H8" t="s">
        <v>90</v>
      </c>
      <c r="I8" t="s">
        <v>66</v>
      </c>
      <c r="J8">
        <v>2690</v>
      </c>
      <c r="L8">
        <v>2690</v>
      </c>
      <c r="M8">
        <v>900</v>
      </c>
      <c r="O8">
        <v>850</v>
      </c>
      <c r="P8">
        <v>752</v>
      </c>
      <c r="Q8">
        <v>940</v>
      </c>
    </row>
    <row r="9" spans="1:17" ht="12.75">
      <c r="A9">
        <v>8</v>
      </c>
      <c r="B9" t="s">
        <v>91</v>
      </c>
      <c r="C9" t="s">
        <v>112</v>
      </c>
      <c r="D9">
        <v>2282</v>
      </c>
      <c r="E9" t="s">
        <v>62</v>
      </c>
      <c r="F9" t="s">
        <v>63</v>
      </c>
      <c r="G9" t="s">
        <v>64</v>
      </c>
      <c r="H9" t="s">
        <v>65</v>
      </c>
      <c r="I9" t="s">
        <v>66</v>
      </c>
      <c r="J9">
        <v>2690</v>
      </c>
      <c r="L9">
        <v>2690</v>
      </c>
      <c r="M9">
        <v>850</v>
      </c>
      <c r="N9">
        <v>920</v>
      </c>
      <c r="O9">
        <v>820</v>
      </c>
      <c r="Q9">
        <v>920</v>
      </c>
    </row>
    <row r="10" spans="1:17" ht="12.75">
      <c r="A10">
        <v>9</v>
      </c>
      <c r="B10" t="s">
        <v>189</v>
      </c>
      <c r="C10" t="s">
        <v>190</v>
      </c>
      <c r="D10">
        <v>2743</v>
      </c>
      <c r="E10" t="s">
        <v>62</v>
      </c>
      <c r="F10" t="s">
        <v>63</v>
      </c>
      <c r="G10" t="s">
        <v>74</v>
      </c>
      <c r="H10" t="s">
        <v>81</v>
      </c>
      <c r="I10" t="s">
        <v>66</v>
      </c>
      <c r="J10">
        <v>2570</v>
      </c>
      <c r="L10">
        <v>2570</v>
      </c>
      <c r="M10">
        <v>760</v>
      </c>
      <c r="N10">
        <v>800</v>
      </c>
      <c r="O10">
        <v>800</v>
      </c>
      <c r="Q10">
        <v>970</v>
      </c>
    </row>
    <row r="11" spans="1:17" ht="12.75">
      <c r="A11">
        <v>10</v>
      </c>
      <c r="B11" t="s">
        <v>181</v>
      </c>
      <c r="C11" t="s">
        <v>182</v>
      </c>
      <c r="D11">
        <v>2656</v>
      </c>
      <c r="E11" t="s">
        <v>62</v>
      </c>
      <c r="F11" t="s">
        <v>63</v>
      </c>
      <c r="G11" t="s">
        <v>74</v>
      </c>
      <c r="H11" t="s">
        <v>81</v>
      </c>
      <c r="I11" t="s">
        <v>66</v>
      </c>
      <c r="J11">
        <v>2496</v>
      </c>
      <c r="L11">
        <v>2496</v>
      </c>
      <c r="M11">
        <v>720</v>
      </c>
      <c r="N11">
        <v>776</v>
      </c>
      <c r="O11">
        <v>672</v>
      </c>
      <c r="P11">
        <v>485</v>
      </c>
      <c r="Q11">
        <v>1000</v>
      </c>
    </row>
    <row r="12" spans="1:17" ht="12.75">
      <c r="A12">
        <v>11</v>
      </c>
      <c r="B12" t="s">
        <v>165</v>
      </c>
      <c r="C12" t="s">
        <v>166</v>
      </c>
      <c r="D12">
        <v>2374</v>
      </c>
      <c r="E12" t="s">
        <v>62</v>
      </c>
      <c r="F12" t="s">
        <v>214</v>
      </c>
      <c r="G12" t="s">
        <v>69</v>
      </c>
      <c r="H12" t="s">
        <v>90</v>
      </c>
      <c r="I12" t="s">
        <v>66</v>
      </c>
      <c r="J12">
        <v>2486</v>
      </c>
      <c r="L12">
        <v>2486</v>
      </c>
      <c r="M12">
        <v>776</v>
      </c>
      <c r="O12">
        <v>780</v>
      </c>
      <c r="P12">
        <v>744</v>
      </c>
      <c r="Q12">
        <v>930</v>
      </c>
    </row>
    <row r="13" spans="1:16" ht="12.75">
      <c r="A13">
        <v>12</v>
      </c>
      <c r="B13" t="s">
        <v>197</v>
      </c>
      <c r="C13" t="s">
        <v>198</v>
      </c>
      <c r="D13">
        <v>2746</v>
      </c>
      <c r="E13" t="s">
        <v>62</v>
      </c>
      <c r="F13" t="s">
        <v>215</v>
      </c>
      <c r="G13" t="s">
        <v>69</v>
      </c>
      <c r="H13" t="s">
        <v>90</v>
      </c>
      <c r="I13" t="s">
        <v>66</v>
      </c>
      <c r="J13">
        <v>2264</v>
      </c>
      <c r="L13">
        <v>2264</v>
      </c>
      <c r="M13">
        <v>728</v>
      </c>
      <c r="O13">
        <v>800</v>
      </c>
      <c r="P13">
        <v>736</v>
      </c>
    </row>
    <row r="14" spans="1:16" ht="12.75">
      <c r="A14">
        <v>13</v>
      </c>
      <c r="B14" t="s">
        <v>179</v>
      </c>
      <c r="C14" t="s">
        <v>180</v>
      </c>
      <c r="D14">
        <v>2371</v>
      </c>
      <c r="E14" t="s">
        <v>62</v>
      </c>
      <c r="F14" t="s">
        <v>63</v>
      </c>
      <c r="G14" t="s">
        <v>79</v>
      </c>
      <c r="H14" t="s">
        <v>124</v>
      </c>
      <c r="I14" t="s">
        <v>66</v>
      </c>
      <c r="J14">
        <v>2224</v>
      </c>
      <c r="L14">
        <v>2224</v>
      </c>
      <c r="M14">
        <v>736</v>
      </c>
      <c r="N14">
        <v>744</v>
      </c>
      <c r="O14">
        <v>744</v>
      </c>
      <c r="P14">
        <v>470</v>
      </c>
    </row>
    <row r="15" spans="1:15" ht="12.75">
      <c r="A15">
        <v>14</v>
      </c>
      <c r="B15" t="s">
        <v>218</v>
      </c>
      <c r="C15" t="s">
        <v>219</v>
      </c>
      <c r="D15">
        <v>2361</v>
      </c>
      <c r="E15" t="s">
        <v>62</v>
      </c>
      <c r="F15" t="s">
        <v>63</v>
      </c>
      <c r="G15" t="s">
        <v>74</v>
      </c>
      <c r="H15" t="s">
        <v>121</v>
      </c>
      <c r="I15" t="s">
        <v>66</v>
      </c>
      <c r="J15">
        <v>2192</v>
      </c>
      <c r="L15">
        <v>2192</v>
      </c>
      <c r="M15">
        <v>680</v>
      </c>
      <c r="N15">
        <v>752</v>
      </c>
      <c r="O15">
        <v>760</v>
      </c>
    </row>
    <row r="16" spans="1:15" ht="12.75">
      <c r="A16">
        <v>15</v>
      </c>
      <c r="B16" t="s">
        <v>216</v>
      </c>
      <c r="C16" t="s">
        <v>217</v>
      </c>
      <c r="D16">
        <v>2372</v>
      </c>
      <c r="E16" t="s">
        <v>62</v>
      </c>
      <c r="F16" t="s">
        <v>63</v>
      </c>
      <c r="G16" t="s">
        <v>74</v>
      </c>
      <c r="H16" t="s">
        <v>121</v>
      </c>
      <c r="I16" t="s">
        <v>66</v>
      </c>
      <c r="J16">
        <v>2176</v>
      </c>
      <c r="L16">
        <v>2176</v>
      </c>
      <c r="M16">
        <v>664</v>
      </c>
      <c r="N16">
        <v>736</v>
      </c>
      <c r="O16">
        <v>776</v>
      </c>
    </row>
    <row r="17" spans="1:17" ht="12.75">
      <c r="A17">
        <v>16</v>
      </c>
      <c r="B17" t="s">
        <v>191</v>
      </c>
      <c r="C17" t="s">
        <v>192</v>
      </c>
      <c r="D17">
        <v>2744</v>
      </c>
      <c r="E17" t="s">
        <v>62</v>
      </c>
      <c r="F17" t="s">
        <v>193</v>
      </c>
      <c r="G17" t="s">
        <v>79</v>
      </c>
      <c r="H17" t="s">
        <v>67</v>
      </c>
      <c r="I17" t="s">
        <v>66</v>
      </c>
      <c r="J17">
        <v>2073</v>
      </c>
      <c r="L17">
        <v>2073</v>
      </c>
      <c r="M17">
        <v>648</v>
      </c>
      <c r="P17">
        <v>475</v>
      </c>
      <c r="Q17">
        <v>950</v>
      </c>
    </row>
    <row r="18" spans="1:15" ht="12.75">
      <c r="A18">
        <v>17</v>
      </c>
      <c r="B18" t="s">
        <v>228</v>
      </c>
      <c r="C18" t="s">
        <v>229</v>
      </c>
      <c r="D18">
        <v>2362</v>
      </c>
      <c r="E18" t="s">
        <v>62</v>
      </c>
      <c r="F18" t="s">
        <v>63</v>
      </c>
      <c r="G18" t="s">
        <v>74</v>
      </c>
      <c r="H18" t="s">
        <v>121</v>
      </c>
      <c r="I18" t="s">
        <v>66</v>
      </c>
      <c r="J18">
        <v>1984</v>
      </c>
      <c r="L18">
        <v>1984</v>
      </c>
      <c r="M18">
        <v>584</v>
      </c>
      <c r="N18">
        <v>680</v>
      </c>
      <c r="O18">
        <v>720</v>
      </c>
    </row>
    <row r="19" spans="1:17" ht="12.75">
      <c r="A19">
        <v>18</v>
      </c>
      <c r="B19" t="s">
        <v>96</v>
      </c>
      <c r="C19" t="s">
        <v>97</v>
      </c>
      <c r="D19">
        <v>969</v>
      </c>
      <c r="E19" t="s">
        <v>62</v>
      </c>
      <c r="F19" t="s">
        <v>63</v>
      </c>
      <c r="G19" t="s">
        <v>64</v>
      </c>
      <c r="H19" t="s">
        <v>67</v>
      </c>
      <c r="I19" t="s">
        <v>66</v>
      </c>
      <c r="J19">
        <v>1970</v>
      </c>
      <c r="L19">
        <v>1970</v>
      </c>
      <c r="N19">
        <v>1000</v>
      </c>
      <c r="Q19">
        <v>970</v>
      </c>
    </row>
    <row r="20" spans="1:15" ht="12.75">
      <c r="A20">
        <v>19</v>
      </c>
      <c r="B20" t="s">
        <v>232</v>
      </c>
      <c r="C20" t="s">
        <v>233</v>
      </c>
      <c r="D20">
        <v>2363</v>
      </c>
      <c r="E20" t="s">
        <v>62</v>
      </c>
      <c r="F20" t="s">
        <v>63</v>
      </c>
      <c r="G20" t="s">
        <v>74</v>
      </c>
      <c r="H20" t="s">
        <v>121</v>
      </c>
      <c r="I20" t="s">
        <v>66</v>
      </c>
      <c r="J20">
        <v>1952</v>
      </c>
      <c r="L20">
        <v>1952</v>
      </c>
      <c r="M20">
        <v>632</v>
      </c>
      <c r="N20">
        <v>672</v>
      </c>
      <c r="O20">
        <v>648</v>
      </c>
    </row>
    <row r="21" spans="1:17" ht="12.75">
      <c r="A21">
        <v>20</v>
      </c>
      <c r="B21" t="s">
        <v>76</v>
      </c>
      <c r="C21" t="s">
        <v>77</v>
      </c>
      <c r="D21">
        <v>1361</v>
      </c>
      <c r="E21" t="s">
        <v>62</v>
      </c>
      <c r="F21" t="s">
        <v>63</v>
      </c>
      <c r="G21" t="s">
        <v>64</v>
      </c>
      <c r="H21" t="s">
        <v>108</v>
      </c>
      <c r="I21" t="s">
        <v>66</v>
      </c>
      <c r="J21">
        <v>1850</v>
      </c>
      <c r="L21">
        <v>1850</v>
      </c>
      <c r="P21">
        <v>910</v>
      </c>
      <c r="Q21">
        <v>940</v>
      </c>
    </row>
    <row r="22" spans="1:17" ht="12.75">
      <c r="A22">
        <v>21</v>
      </c>
      <c r="B22" t="s">
        <v>161</v>
      </c>
      <c r="C22" t="s">
        <v>162</v>
      </c>
      <c r="D22">
        <v>2343</v>
      </c>
      <c r="E22" t="s">
        <v>62</v>
      </c>
      <c r="F22" t="s">
        <v>63</v>
      </c>
      <c r="G22" t="s">
        <v>64</v>
      </c>
      <c r="H22" t="s">
        <v>81</v>
      </c>
      <c r="I22" t="s">
        <v>66</v>
      </c>
      <c r="J22">
        <v>1840</v>
      </c>
      <c r="L22">
        <v>1840</v>
      </c>
      <c r="O22">
        <v>900</v>
      </c>
      <c r="Q22">
        <v>940</v>
      </c>
    </row>
    <row r="23" spans="1:15" ht="12.75">
      <c r="A23">
        <v>22</v>
      </c>
      <c r="B23" t="s">
        <v>234</v>
      </c>
      <c r="C23" t="s">
        <v>235</v>
      </c>
      <c r="D23">
        <v>2957</v>
      </c>
      <c r="E23" t="s">
        <v>62</v>
      </c>
      <c r="F23" t="s">
        <v>63</v>
      </c>
      <c r="G23" t="s">
        <v>79</v>
      </c>
      <c r="H23" t="s">
        <v>121</v>
      </c>
      <c r="I23" t="s">
        <v>66</v>
      </c>
      <c r="J23">
        <v>1808</v>
      </c>
      <c r="L23">
        <v>1808</v>
      </c>
      <c r="M23">
        <v>672</v>
      </c>
      <c r="N23">
        <v>760</v>
      </c>
      <c r="O23">
        <v>376</v>
      </c>
    </row>
    <row r="24" spans="1:15" ht="12.75">
      <c r="A24">
        <v>23</v>
      </c>
      <c r="B24" t="s">
        <v>220</v>
      </c>
      <c r="C24" t="s">
        <v>221</v>
      </c>
      <c r="D24">
        <v>2747</v>
      </c>
      <c r="E24" t="s">
        <v>62</v>
      </c>
      <c r="F24" t="s">
        <v>222</v>
      </c>
      <c r="G24" t="s">
        <v>69</v>
      </c>
      <c r="H24" t="s">
        <v>90</v>
      </c>
      <c r="I24" t="s">
        <v>66</v>
      </c>
      <c r="J24">
        <v>1386</v>
      </c>
      <c r="L24">
        <v>1386</v>
      </c>
      <c r="M24">
        <v>656</v>
      </c>
      <c r="O24">
        <v>730</v>
      </c>
    </row>
    <row r="25" spans="1:15" ht="12.75">
      <c r="A25">
        <v>24</v>
      </c>
      <c r="B25" t="s">
        <v>230</v>
      </c>
      <c r="C25" t="s">
        <v>231</v>
      </c>
      <c r="D25">
        <v>2364</v>
      </c>
      <c r="E25" t="s">
        <v>62</v>
      </c>
      <c r="F25" t="s">
        <v>63</v>
      </c>
      <c r="G25" t="s">
        <v>79</v>
      </c>
      <c r="H25" t="s">
        <v>121</v>
      </c>
      <c r="I25" t="s">
        <v>66</v>
      </c>
      <c r="J25">
        <v>1288</v>
      </c>
      <c r="L25">
        <v>1288</v>
      </c>
      <c r="M25">
        <v>624</v>
      </c>
      <c r="O25">
        <v>664</v>
      </c>
    </row>
    <row r="26" spans="1:16" ht="12.75">
      <c r="A26">
        <v>25</v>
      </c>
      <c r="B26" t="s">
        <v>200</v>
      </c>
      <c r="C26" t="s">
        <v>201</v>
      </c>
      <c r="D26">
        <v>2779</v>
      </c>
      <c r="E26" t="s">
        <v>62</v>
      </c>
      <c r="F26" t="s">
        <v>63</v>
      </c>
      <c r="G26" t="s">
        <v>74</v>
      </c>
      <c r="H26" t="s">
        <v>93</v>
      </c>
      <c r="I26" t="s">
        <v>66</v>
      </c>
      <c r="J26">
        <v>1263</v>
      </c>
      <c r="L26">
        <v>1263</v>
      </c>
      <c r="M26">
        <v>640</v>
      </c>
      <c r="O26">
        <v>158</v>
      </c>
      <c r="P26">
        <v>465</v>
      </c>
    </row>
    <row r="27" spans="1:16" ht="12.75">
      <c r="A27">
        <v>26</v>
      </c>
      <c r="B27" t="s">
        <v>202</v>
      </c>
      <c r="C27" t="s">
        <v>203</v>
      </c>
      <c r="D27">
        <v>2810</v>
      </c>
      <c r="E27" t="s">
        <v>62</v>
      </c>
      <c r="F27" t="s">
        <v>63</v>
      </c>
      <c r="G27" t="s">
        <v>79</v>
      </c>
      <c r="H27" t="s">
        <v>67</v>
      </c>
      <c r="I27" t="s">
        <v>66</v>
      </c>
      <c r="J27">
        <v>1092</v>
      </c>
      <c r="L27">
        <v>1092</v>
      </c>
      <c r="N27">
        <v>632</v>
      </c>
      <c r="P27">
        <v>460</v>
      </c>
    </row>
    <row r="28" spans="1:17" ht="12.75">
      <c r="A28">
        <v>27</v>
      </c>
      <c r="B28" t="s">
        <v>91</v>
      </c>
      <c r="C28" t="s">
        <v>92</v>
      </c>
      <c r="D28">
        <v>1718</v>
      </c>
      <c r="E28" t="s">
        <v>62</v>
      </c>
      <c r="F28" t="s">
        <v>63</v>
      </c>
      <c r="G28" t="s">
        <v>68</v>
      </c>
      <c r="H28" t="s">
        <v>90</v>
      </c>
      <c r="I28" t="s">
        <v>66</v>
      </c>
      <c r="J28">
        <v>1000</v>
      </c>
      <c r="L28">
        <v>1000</v>
      </c>
      <c r="Q28">
        <v>1000</v>
      </c>
    </row>
    <row r="29" spans="1:17" ht="12.75">
      <c r="A29">
        <v>28</v>
      </c>
      <c r="B29" t="s">
        <v>82</v>
      </c>
      <c r="C29" t="s">
        <v>186</v>
      </c>
      <c r="D29">
        <v>1290</v>
      </c>
      <c r="E29" t="s">
        <v>62</v>
      </c>
      <c r="F29" t="s">
        <v>63</v>
      </c>
      <c r="G29" t="s">
        <v>64</v>
      </c>
      <c r="H29" t="s">
        <v>67</v>
      </c>
      <c r="I29" t="s">
        <v>66</v>
      </c>
      <c r="J29">
        <v>1000</v>
      </c>
      <c r="L29">
        <v>1000</v>
      </c>
      <c r="Q29">
        <v>1000</v>
      </c>
    </row>
    <row r="30" spans="1:17" ht="12.75">
      <c r="A30">
        <v>29</v>
      </c>
      <c r="B30" t="s">
        <v>98</v>
      </c>
      <c r="C30" t="s">
        <v>77</v>
      </c>
      <c r="D30">
        <v>1871</v>
      </c>
      <c r="E30" t="s">
        <v>62</v>
      </c>
      <c r="F30" t="s">
        <v>63</v>
      </c>
      <c r="G30" t="s">
        <v>69</v>
      </c>
      <c r="H30" t="s">
        <v>67</v>
      </c>
      <c r="I30" t="s">
        <v>66</v>
      </c>
      <c r="J30">
        <v>970</v>
      </c>
      <c r="L30">
        <v>970</v>
      </c>
      <c r="Q30">
        <v>970</v>
      </c>
    </row>
    <row r="31" spans="1:17" ht="12.75">
      <c r="A31">
        <v>30</v>
      </c>
      <c r="B31" t="s">
        <v>157</v>
      </c>
      <c r="C31" t="s">
        <v>99</v>
      </c>
      <c r="D31">
        <v>2320</v>
      </c>
      <c r="E31" t="s">
        <v>62</v>
      </c>
      <c r="F31" t="s">
        <v>63</v>
      </c>
      <c r="G31" t="s">
        <v>69</v>
      </c>
      <c r="H31" t="s">
        <v>81</v>
      </c>
      <c r="I31" t="s">
        <v>66</v>
      </c>
      <c r="J31">
        <v>950</v>
      </c>
      <c r="L31">
        <v>950</v>
      </c>
      <c r="Q31">
        <v>950</v>
      </c>
    </row>
    <row r="32" spans="1:17" ht="12.75">
      <c r="A32">
        <v>31</v>
      </c>
      <c r="B32" t="s">
        <v>100</v>
      </c>
      <c r="C32" t="s">
        <v>101</v>
      </c>
      <c r="D32">
        <v>1333</v>
      </c>
      <c r="E32" t="s">
        <v>62</v>
      </c>
      <c r="F32" t="s">
        <v>63</v>
      </c>
      <c r="G32" t="s">
        <v>69</v>
      </c>
      <c r="H32" t="s">
        <v>187</v>
      </c>
      <c r="I32" t="s">
        <v>66</v>
      </c>
      <c r="J32">
        <v>950</v>
      </c>
      <c r="L32">
        <v>950</v>
      </c>
      <c r="Q32">
        <v>950</v>
      </c>
    </row>
    <row r="33" spans="1:17" ht="12.75">
      <c r="A33">
        <v>32</v>
      </c>
      <c r="B33" t="s">
        <v>105</v>
      </c>
      <c r="C33" t="s">
        <v>75</v>
      </c>
      <c r="D33">
        <v>1900</v>
      </c>
      <c r="E33" t="s">
        <v>62</v>
      </c>
      <c r="F33" t="s">
        <v>63</v>
      </c>
      <c r="G33" t="s">
        <v>69</v>
      </c>
      <c r="H33" t="s">
        <v>67</v>
      </c>
      <c r="I33" t="s">
        <v>66</v>
      </c>
      <c r="J33">
        <v>940</v>
      </c>
      <c r="L33">
        <v>940</v>
      </c>
      <c r="Q33">
        <v>940</v>
      </c>
    </row>
    <row r="34" spans="1:17" ht="12.75">
      <c r="A34">
        <v>33</v>
      </c>
      <c r="B34" t="s">
        <v>157</v>
      </c>
      <c r="C34" t="s">
        <v>177</v>
      </c>
      <c r="D34">
        <v>192</v>
      </c>
      <c r="E34" t="s">
        <v>62</v>
      </c>
      <c r="F34" t="s">
        <v>63</v>
      </c>
      <c r="G34" t="s">
        <v>68</v>
      </c>
      <c r="H34" t="s">
        <v>81</v>
      </c>
      <c r="I34" t="s">
        <v>66</v>
      </c>
      <c r="J34">
        <v>930</v>
      </c>
      <c r="L34">
        <v>930</v>
      </c>
      <c r="Q34">
        <v>930</v>
      </c>
    </row>
    <row r="35" spans="1:13" ht="12.75">
      <c r="A35">
        <v>34</v>
      </c>
      <c r="B35" t="s">
        <v>249</v>
      </c>
      <c r="C35" t="s">
        <v>250</v>
      </c>
      <c r="D35">
        <v>1081</v>
      </c>
      <c r="E35" t="s">
        <v>62</v>
      </c>
      <c r="F35" t="s">
        <v>63</v>
      </c>
      <c r="G35" t="s">
        <v>68</v>
      </c>
      <c r="H35" t="s">
        <v>67</v>
      </c>
      <c r="I35" t="s">
        <v>66</v>
      </c>
      <c r="J35">
        <v>752</v>
      </c>
      <c r="L35">
        <v>752</v>
      </c>
      <c r="M35">
        <v>752</v>
      </c>
    </row>
    <row r="36" spans="1:15" ht="12.75">
      <c r="A36">
        <v>35</v>
      </c>
      <c r="B36" t="s">
        <v>223</v>
      </c>
      <c r="C36" t="s">
        <v>224</v>
      </c>
      <c r="D36">
        <v>2360</v>
      </c>
      <c r="E36" t="s">
        <v>62</v>
      </c>
      <c r="F36" t="s">
        <v>63</v>
      </c>
      <c r="G36" t="s">
        <v>74</v>
      </c>
      <c r="H36" t="s">
        <v>121</v>
      </c>
      <c r="I36" t="s">
        <v>66</v>
      </c>
      <c r="J36">
        <v>728</v>
      </c>
      <c r="L36">
        <v>728</v>
      </c>
      <c r="O36">
        <v>728</v>
      </c>
    </row>
    <row r="37" spans="1:15" ht="12.75">
      <c r="A37">
        <v>36</v>
      </c>
      <c r="B37" t="s">
        <v>225</v>
      </c>
      <c r="C37" t="s">
        <v>226</v>
      </c>
      <c r="D37">
        <v>2958</v>
      </c>
      <c r="E37" t="s">
        <v>62</v>
      </c>
      <c r="F37" t="s">
        <v>227</v>
      </c>
      <c r="G37" t="s">
        <v>69</v>
      </c>
      <c r="H37" t="s">
        <v>90</v>
      </c>
      <c r="I37" t="s">
        <v>66</v>
      </c>
      <c r="J37">
        <v>720</v>
      </c>
      <c r="L37">
        <v>720</v>
      </c>
      <c r="O37">
        <v>720</v>
      </c>
    </row>
    <row r="38" spans="1:16" ht="12.75">
      <c r="A38">
        <v>37</v>
      </c>
      <c r="B38" t="s">
        <v>199</v>
      </c>
      <c r="C38" t="s">
        <v>99</v>
      </c>
      <c r="D38">
        <v>1310</v>
      </c>
      <c r="E38" t="s">
        <v>62</v>
      </c>
      <c r="F38" t="s">
        <v>63</v>
      </c>
      <c r="G38" t="s">
        <v>74</v>
      </c>
      <c r="H38" t="s">
        <v>90</v>
      </c>
      <c r="I38" t="s">
        <v>66</v>
      </c>
      <c r="J38">
        <v>500</v>
      </c>
      <c r="L38">
        <v>500</v>
      </c>
      <c r="P38">
        <v>500</v>
      </c>
    </row>
    <row r="39" spans="1:16" ht="12.75">
      <c r="A39">
        <v>38</v>
      </c>
      <c r="B39" t="s">
        <v>204</v>
      </c>
      <c r="C39" t="s">
        <v>205</v>
      </c>
      <c r="D39">
        <v>2367</v>
      </c>
      <c r="E39" t="s">
        <v>62</v>
      </c>
      <c r="F39" t="s">
        <v>63</v>
      </c>
      <c r="G39" t="s">
        <v>69</v>
      </c>
      <c r="H39" t="s">
        <v>108</v>
      </c>
      <c r="I39" t="s">
        <v>66</v>
      </c>
      <c r="J39">
        <v>455</v>
      </c>
      <c r="L39">
        <v>455</v>
      </c>
      <c r="P39">
        <v>455</v>
      </c>
    </row>
    <row r="40" spans="1:16" ht="12.75">
      <c r="A40">
        <v>39</v>
      </c>
      <c r="B40" t="s">
        <v>206</v>
      </c>
      <c r="C40" t="s">
        <v>207</v>
      </c>
      <c r="D40">
        <v>2365</v>
      </c>
      <c r="E40" t="s">
        <v>62</v>
      </c>
      <c r="F40" t="s">
        <v>63</v>
      </c>
      <c r="G40" t="s">
        <v>68</v>
      </c>
      <c r="H40" t="s">
        <v>108</v>
      </c>
      <c r="I40" t="s">
        <v>66</v>
      </c>
      <c r="J40">
        <v>450</v>
      </c>
      <c r="L40">
        <v>450</v>
      </c>
      <c r="P40">
        <v>450</v>
      </c>
    </row>
  </sheetData>
  <sheetProtection algorithmName="SHA-512" hashValue="L1P7XEurN2vtRY1ug0TjUnqPcwFWuV0myvl1gcs8mq+3J6Lb3CZNdFAvfY6rHmdTEOQaePSoXRUZDyBPxGIwnw==" saltValue="H1JfTiRFwE9yxoQrO93rk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0"/>
  <sheetViews>
    <sheetView workbookViewId="0" topLeftCell="A1">
      <selection activeCell="M1" sqref="M1:Q1"/>
    </sheetView>
  </sheetViews>
  <sheetFormatPr defaultColWidth="11.421875" defaultRowHeight="12.75"/>
  <cols>
    <col min="1" max="7" width="11.421875" style="46" customWidth="1"/>
    <col min="8" max="8" width="29.421875" style="46" bestFit="1" customWidth="1"/>
    <col min="9" max="12" width="11.421875" style="46" customWidth="1"/>
    <col min="13" max="13" width="14.421875" style="46" bestFit="1" customWidth="1"/>
    <col min="14" max="14" width="15.421875" style="46" bestFit="1" customWidth="1"/>
    <col min="15" max="15" width="22.140625" style="46" bestFit="1" customWidth="1"/>
    <col min="16" max="16" width="19.140625" style="46" bestFit="1" customWidth="1"/>
    <col min="17" max="17" width="20.421875" style="46" bestFit="1" customWidth="1"/>
    <col min="18" max="16384" width="11.421875" style="46" customWidth="1"/>
  </cols>
  <sheetData>
    <row r="1" spans="1:17" ht="12.75">
      <c r="A1" t="s">
        <v>54</v>
      </c>
      <c r="B1" t="s">
        <v>32</v>
      </c>
      <c r="C1" t="s">
        <v>50</v>
      </c>
      <c r="D1" t="s">
        <v>55</v>
      </c>
      <c r="E1" t="s">
        <v>35</v>
      </c>
      <c r="F1" t="s">
        <v>56</v>
      </c>
      <c r="G1" t="s">
        <v>57</v>
      </c>
      <c r="H1" t="s">
        <v>52</v>
      </c>
      <c r="I1" t="s">
        <v>58</v>
      </c>
      <c r="J1" t="s">
        <v>59</v>
      </c>
      <c r="K1" t="s">
        <v>60</v>
      </c>
      <c r="L1" t="s">
        <v>61</v>
      </c>
      <c r="M1" t="s">
        <v>251</v>
      </c>
      <c r="N1" t="s">
        <v>240</v>
      </c>
      <c r="O1" t="s">
        <v>213</v>
      </c>
      <c r="P1" t="s">
        <v>195</v>
      </c>
      <c r="Q1" t="s">
        <v>196</v>
      </c>
    </row>
    <row r="2" spans="1:17" ht="12.75">
      <c r="A2">
        <v>1</v>
      </c>
      <c r="B2" t="s">
        <v>86</v>
      </c>
      <c r="C2" t="s">
        <v>87</v>
      </c>
      <c r="D2">
        <v>182</v>
      </c>
      <c r="E2" t="s">
        <v>83</v>
      </c>
      <c r="F2" t="s">
        <v>63</v>
      </c>
      <c r="G2" t="s">
        <v>69</v>
      </c>
      <c r="H2" t="s">
        <v>67</v>
      </c>
      <c r="I2" t="s">
        <v>66</v>
      </c>
      <c r="J2">
        <v>3000</v>
      </c>
      <c r="L2">
        <v>3000</v>
      </c>
      <c r="M2">
        <v>1000</v>
      </c>
      <c r="N2">
        <v>1000</v>
      </c>
      <c r="O2">
        <v>1000</v>
      </c>
      <c r="P2">
        <v>1000</v>
      </c>
      <c r="Q2">
        <v>1000</v>
      </c>
    </row>
    <row r="3" spans="1:17" ht="12.75">
      <c r="A3">
        <v>2</v>
      </c>
      <c r="B3" t="s">
        <v>88</v>
      </c>
      <c r="C3" t="s">
        <v>89</v>
      </c>
      <c r="D3">
        <v>1211</v>
      </c>
      <c r="E3" t="s">
        <v>83</v>
      </c>
      <c r="F3" t="s">
        <v>63</v>
      </c>
      <c r="G3" t="s">
        <v>64</v>
      </c>
      <c r="H3" t="s">
        <v>81</v>
      </c>
      <c r="I3" t="s">
        <v>66</v>
      </c>
      <c r="J3">
        <v>2920</v>
      </c>
      <c r="L3">
        <v>2920</v>
      </c>
      <c r="M3">
        <v>950</v>
      </c>
      <c r="N3">
        <v>950</v>
      </c>
      <c r="O3">
        <v>970</v>
      </c>
      <c r="Q3">
        <v>1000</v>
      </c>
    </row>
    <row r="4" spans="1:17" ht="12.75">
      <c r="A4">
        <v>3</v>
      </c>
      <c r="B4" t="s">
        <v>84</v>
      </c>
      <c r="C4" t="s">
        <v>85</v>
      </c>
      <c r="D4">
        <v>632</v>
      </c>
      <c r="E4" t="s">
        <v>83</v>
      </c>
      <c r="F4" t="s">
        <v>63</v>
      </c>
      <c r="G4" t="s">
        <v>68</v>
      </c>
      <c r="H4" t="s">
        <v>67</v>
      </c>
      <c r="I4" t="s">
        <v>66</v>
      </c>
      <c r="J4">
        <v>2910</v>
      </c>
      <c r="L4">
        <v>2910</v>
      </c>
      <c r="M4">
        <v>970</v>
      </c>
      <c r="N4">
        <v>970</v>
      </c>
      <c r="O4">
        <v>950</v>
      </c>
      <c r="P4">
        <v>970</v>
      </c>
      <c r="Q4">
        <v>970</v>
      </c>
    </row>
    <row r="5" spans="1:17" ht="12.75">
      <c r="A5">
        <v>4</v>
      </c>
      <c r="B5" t="s">
        <v>155</v>
      </c>
      <c r="C5" t="s">
        <v>156</v>
      </c>
      <c r="D5">
        <v>1214</v>
      </c>
      <c r="E5" t="s">
        <v>83</v>
      </c>
      <c r="F5" t="s">
        <v>63</v>
      </c>
      <c r="G5" t="s">
        <v>64</v>
      </c>
      <c r="H5" t="s">
        <v>81</v>
      </c>
      <c r="I5" t="s">
        <v>66</v>
      </c>
      <c r="J5">
        <v>2890</v>
      </c>
      <c r="L5">
        <v>2890</v>
      </c>
      <c r="M5">
        <v>940</v>
      </c>
      <c r="N5">
        <v>940</v>
      </c>
      <c r="O5">
        <v>940</v>
      </c>
      <c r="P5">
        <v>950</v>
      </c>
      <c r="Q5">
        <v>1000</v>
      </c>
    </row>
    <row r="6" spans="1:17" ht="12.75">
      <c r="A6">
        <v>5</v>
      </c>
      <c r="B6" t="s">
        <v>106</v>
      </c>
      <c r="C6" t="s">
        <v>107</v>
      </c>
      <c r="D6">
        <v>1880</v>
      </c>
      <c r="E6" t="s">
        <v>83</v>
      </c>
      <c r="F6" t="s">
        <v>63</v>
      </c>
      <c r="G6" t="s">
        <v>68</v>
      </c>
      <c r="H6" t="s">
        <v>90</v>
      </c>
      <c r="I6" t="s">
        <v>66</v>
      </c>
      <c r="J6">
        <v>2810</v>
      </c>
      <c r="L6">
        <v>2810</v>
      </c>
      <c r="M6">
        <v>930</v>
      </c>
      <c r="O6">
        <v>930</v>
      </c>
      <c r="P6">
        <v>920</v>
      </c>
      <c r="Q6">
        <v>950</v>
      </c>
    </row>
    <row r="7" spans="1:17" ht="12.75">
      <c r="A7">
        <v>6</v>
      </c>
      <c r="B7" t="s">
        <v>173</v>
      </c>
      <c r="C7" t="s">
        <v>150</v>
      </c>
      <c r="D7">
        <v>2356</v>
      </c>
      <c r="E7" t="s">
        <v>83</v>
      </c>
      <c r="F7" t="s">
        <v>63</v>
      </c>
      <c r="G7" t="s">
        <v>74</v>
      </c>
      <c r="H7" t="s">
        <v>65</v>
      </c>
      <c r="I7" t="s">
        <v>66</v>
      </c>
      <c r="J7">
        <v>2780</v>
      </c>
      <c r="L7">
        <v>2780</v>
      </c>
      <c r="M7">
        <v>900</v>
      </c>
      <c r="N7">
        <v>930</v>
      </c>
      <c r="O7">
        <v>800</v>
      </c>
      <c r="Q7">
        <v>950</v>
      </c>
    </row>
    <row r="8" spans="1:15" ht="12.75">
      <c r="A8">
        <v>7</v>
      </c>
      <c r="B8" t="s">
        <v>236</v>
      </c>
      <c r="C8" t="s">
        <v>237</v>
      </c>
      <c r="D8">
        <v>2956</v>
      </c>
      <c r="E8" t="s">
        <v>83</v>
      </c>
      <c r="F8" t="s">
        <v>63</v>
      </c>
      <c r="G8" t="s">
        <v>238</v>
      </c>
      <c r="H8" t="s">
        <v>81</v>
      </c>
      <c r="I8" t="s">
        <v>66</v>
      </c>
      <c r="J8">
        <v>2486</v>
      </c>
      <c r="L8">
        <v>2486</v>
      </c>
      <c r="M8">
        <v>810</v>
      </c>
      <c r="N8">
        <v>900</v>
      </c>
      <c r="O8">
        <v>776</v>
      </c>
    </row>
    <row r="9" spans="1:15" ht="12.75">
      <c r="A9">
        <v>8</v>
      </c>
      <c r="B9" t="s">
        <v>236</v>
      </c>
      <c r="C9" t="s">
        <v>239</v>
      </c>
      <c r="D9">
        <v>2955</v>
      </c>
      <c r="E9" t="s">
        <v>83</v>
      </c>
      <c r="F9" t="s">
        <v>63</v>
      </c>
      <c r="G9" t="s">
        <v>79</v>
      </c>
      <c r="H9" t="s">
        <v>81</v>
      </c>
      <c r="I9" t="s">
        <v>66</v>
      </c>
      <c r="J9">
        <v>2450</v>
      </c>
      <c r="L9">
        <v>2450</v>
      </c>
      <c r="M9">
        <v>840</v>
      </c>
      <c r="N9">
        <v>850</v>
      </c>
      <c r="O9">
        <v>760</v>
      </c>
    </row>
    <row r="10" spans="1:17" ht="12.75">
      <c r="A10">
        <v>9</v>
      </c>
      <c r="B10" t="s">
        <v>94</v>
      </c>
      <c r="C10" t="s">
        <v>167</v>
      </c>
      <c r="D10">
        <v>2318</v>
      </c>
      <c r="E10" t="s">
        <v>83</v>
      </c>
      <c r="F10" t="s">
        <v>63</v>
      </c>
      <c r="G10" t="s">
        <v>68</v>
      </c>
      <c r="H10" t="s">
        <v>90</v>
      </c>
      <c r="I10" t="s">
        <v>66</v>
      </c>
      <c r="J10">
        <v>1920</v>
      </c>
      <c r="L10">
        <v>1920</v>
      </c>
      <c r="M10">
        <v>920</v>
      </c>
      <c r="Q10">
        <v>1000</v>
      </c>
    </row>
    <row r="11" spans="1:17" ht="12.75">
      <c r="A11">
        <v>10</v>
      </c>
      <c r="B11" t="s">
        <v>94</v>
      </c>
      <c r="C11" t="s">
        <v>168</v>
      </c>
      <c r="D11">
        <v>2317</v>
      </c>
      <c r="E11" t="s">
        <v>83</v>
      </c>
      <c r="F11" t="s">
        <v>63</v>
      </c>
      <c r="G11" t="s">
        <v>74</v>
      </c>
      <c r="H11" t="s">
        <v>90</v>
      </c>
      <c r="I11" t="s">
        <v>66</v>
      </c>
      <c r="J11">
        <v>1880</v>
      </c>
      <c r="L11">
        <v>1880</v>
      </c>
      <c r="M11">
        <v>910</v>
      </c>
      <c r="Q11">
        <v>970</v>
      </c>
    </row>
    <row r="12" spans="1:17" ht="12.75">
      <c r="A12">
        <v>11</v>
      </c>
      <c r="B12" t="s">
        <v>169</v>
      </c>
      <c r="C12" t="s">
        <v>170</v>
      </c>
      <c r="D12">
        <v>2358</v>
      </c>
      <c r="E12" t="s">
        <v>83</v>
      </c>
      <c r="F12" t="s">
        <v>63</v>
      </c>
      <c r="G12" t="s">
        <v>69</v>
      </c>
      <c r="H12" t="s">
        <v>90</v>
      </c>
      <c r="I12" t="s">
        <v>66</v>
      </c>
      <c r="J12">
        <v>1870</v>
      </c>
      <c r="L12">
        <v>1870</v>
      </c>
      <c r="P12">
        <v>930</v>
      </c>
      <c r="Q12">
        <v>940</v>
      </c>
    </row>
    <row r="13" spans="1:17" ht="12.75">
      <c r="A13">
        <v>12</v>
      </c>
      <c r="B13" t="s">
        <v>171</v>
      </c>
      <c r="C13" t="s">
        <v>172</v>
      </c>
      <c r="D13">
        <v>2369</v>
      </c>
      <c r="E13" t="s">
        <v>83</v>
      </c>
      <c r="F13" t="s">
        <v>63</v>
      </c>
      <c r="G13" t="s">
        <v>68</v>
      </c>
      <c r="H13" t="s">
        <v>67</v>
      </c>
      <c r="I13" t="s">
        <v>66</v>
      </c>
      <c r="J13">
        <v>1760</v>
      </c>
      <c r="L13">
        <v>1760</v>
      </c>
      <c r="M13">
        <v>830</v>
      </c>
      <c r="Q13">
        <v>930</v>
      </c>
    </row>
    <row r="14" spans="1:14" ht="12.75">
      <c r="A14">
        <v>13</v>
      </c>
      <c r="B14" t="s">
        <v>242</v>
      </c>
      <c r="C14" t="s">
        <v>243</v>
      </c>
      <c r="D14">
        <v>2997</v>
      </c>
      <c r="E14" t="s">
        <v>83</v>
      </c>
      <c r="F14" t="s">
        <v>63</v>
      </c>
      <c r="G14" t="s">
        <v>74</v>
      </c>
      <c r="H14" t="s">
        <v>81</v>
      </c>
      <c r="I14" t="s">
        <v>66</v>
      </c>
      <c r="J14">
        <v>1760</v>
      </c>
      <c r="L14">
        <v>1760</v>
      </c>
      <c r="M14">
        <v>850</v>
      </c>
      <c r="N14">
        <v>910</v>
      </c>
    </row>
    <row r="15" spans="1:14" ht="12.75">
      <c r="A15">
        <v>14</v>
      </c>
      <c r="B15" t="s">
        <v>88</v>
      </c>
      <c r="C15" t="s">
        <v>241</v>
      </c>
      <c r="D15">
        <v>2998</v>
      </c>
      <c r="E15" t="s">
        <v>83</v>
      </c>
      <c r="F15" t="s">
        <v>63</v>
      </c>
      <c r="G15" t="s">
        <v>74</v>
      </c>
      <c r="H15" t="s">
        <v>81</v>
      </c>
      <c r="I15" t="s">
        <v>66</v>
      </c>
      <c r="J15">
        <v>1740</v>
      </c>
      <c r="L15">
        <v>1740</v>
      </c>
      <c r="M15">
        <v>820</v>
      </c>
      <c r="N15">
        <v>920</v>
      </c>
    </row>
    <row r="16" spans="1:16" ht="12.75">
      <c r="A16">
        <v>15</v>
      </c>
      <c r="B16" t="s">
        <v>210</v>
      </c>
      <c r="C16" t="s">
        <v>211</v>
      </c>
      <c r="D16">
        <v>2818</v>
      </c>
      <c r="E16" t="s">
        <v>83</v>
      </c>
      <c r="F16" t="s">
        <v>63</v>
      </c>
      <c r="G16" t="s">
        <v>79</v>
      </c>
      <c r="H16" t="s">
        <v>108</v>
      </c>
      <c r="I16" t="s">
        <v>66</v>
      </c>
      <c r="J16">
        <v>1662</v>
      </c>
      <c r="L16">
        <v>1662</v>
      </c>
      <c r="O16">
        <v>752</v>
      </c>
      <c r="P16">
        <v>910</v>
      </c>
    </row>
    <row r="17" spans="1:17" ht="12.75">
      <c r="A17">
        <v>16</v>
      </c>
      <c r="B17" t="s">
        <v>105</v>
      </c>
      <c r="C17" t="s">
        <v>188</v>
      </c>
      <c r="D17">
        <v>2193</v>
      </c>
      <c r="E17" t="s">
        <v>62</v>
      </c>
      <c r="F17" t="s">
        <v>63</v>
      </c>
      <c r="G17" t="s">
        <v>64</v>
      </c>
      <c r="H17" t="s">
        <v>67</v>
      </c>
      <c r="I17" t="s">
        <v>66</v>
      </c>
      <c r="J17">
        <v>970</v>
      </c>
      <c r="L17">
        <v>970</v>
      </c>
      <c r="Q17">
        <v>970</v>
      </c>
    </row>
    <row r="18" spans="1:16" ht="12.75">
      <c r="A18">
        <v>17</v>
      </c>
      <c r="B18" t="s">
        <v>208</v>
      </c>
      <c r="C18" t="s">
        <v>209</v>
      </c>
      <c r="D18">
        <v>306</v>
      </c>
      <c r="E18" t="s">
        <v>83</v>
      </c>
      <c r="F18" t="s">
        <v>63</v>
      </c>
      <c r="G18" t="s">
        <v>64</v>
      </c>
      <c r="H18" t="s">
        <v>67</v>
      </c>
      <c r="I18" t="s">
        <v>66</v>
      </c>
      <c r="J18">
        <v>940</v>
      </c>
      <c r="L18">
        <v>940</v>
      </c>
      <c r="P18">
        <v>940</v>
      </c>
    </row>
    <row r="19" spans="1:17" ht="12.75">
      <c r="A19">
        <v>18</v>
      </c>
      <c r="B19" t="s">
        <v>171</v>
      </c>
      <c r="C19" t="s">
        <v>174</v>
      </c>
      <c r="D19">
        <v>2370</v>
      </c>
      <c r="E19" t="s">
        <v>83</v>
      </c>
      <c r="F19" t="s">
        <v>63</v>
      </c>
      <c r="G19" t="s">
        <v>74</v>
      </c>
      <c r="H19" t="s">
        <v>67</v>
      </c>
      <c r="I19" t="s">
        <v>66</v>
      </c>
      <c r="J19">
        <v>940</v>
      </c>
      <c r="K19"/>
      <c r="L19">
        <v>940</v>
      </c>
      <c r="M19"/>
      <c r="N19"/>
      <c r="O19"/>
      <c r="P19"/>
      <c r="Q19">
        <v>940</v>
      </c>
    </row>
    <row r="20" spans="1:17" ht="12.75">
      <c r="A20">
        <v>19</v>
      </c>
      <c r="B20" t="s">
        <v>244</v>
      </c>
      <c r="C20" t="s">
        <v>245</v>
      </c>
      <c r="D20">
        <v>2995</v>
      </c>
      <c r="E20" t="s">
        <v>83</v>
      </c>
      <c r="F20" t="s">
        <v>63</v>
      </c>
      <c r="G20" t="s">
        <v>79</v>
      </c>
      <c r="H20" t="s">
        <v>81</v>
      </c>
      <c r="I20" t="s">
        <v>66</v>
      </c>
      <c r="J20">
        <v>840</v>
      </c>
      <c r="K20"/>
      <c r="L20">
        <v>840</v>
      </c>
      <c r="M20"/>
      <c r="N20">
        <v>840</v>
      </c>
      <c r="O20"/>
      <c r="P20"/>
      <c r="Q20"/>
    </row>
  </sheetData>
  <sheetProtection algorithmName="SHA-512" hashValue="Sp3iRhDzP75mADcIrnq+jmfq4JXhZ/s+3adi9XVgRT00PScx/mOmR7uJv1jEPBS7dS7hlR7lu9afORsXYqoCag==" saltValue="QafT0UK9VOulOypi+xS9b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 topLeftCell="A1">
      <selection activeCell="B7" sqref="B7"/>
    </sheetView>
  </sheetViews>
  <sheetFormatPr defaultColWidth="11.421875" defaultRowHeight="12.75"/>
  <cols>
    <col min="1" max="1" width="12.421875" style="0" bestFit="1" customWidth="1"/>
  </cols>
  <sheetData>
    <row r="1" ht="12.75">
      <c r="A1" s="60" t="s">
        <v>141</v>
      </c>
    </row>
    <row r="3" spans="1:2" ht="12.75">
      <c r="A3" s="60" t="s">
        <v>142</v>
      </c>
      <c r="B3" s="60" t="s">
        <v>246</v>
      </c>
    </row>
    <row r="4" spans="1:2" ht="12.75">
      <c r="A4" s="60" t="s">
        <v>143</v>
      </c>
      <c r="B4" s="61" t="s">
        <v>247</v>
      </c>
    </row>
    <row r="5" spans="1:2" ht="12.75">
      <c r="A5" s="60" t="s">
        <v>144</v>
      </c>
      <c r="B5" s="61" t="s">
        <v>248</v>
      </c>
    </row>
    <row r="6" spans="1:2" ht="12.75">
      <c r="A6" s="60" t="s">
        <v>145</v>
      </c>
      <c r="B6" s="62">
        <v>1</v>
      </c>
    </row>
    <row r="11" spans="1:2" ht="12.75">
      <c r="A11">
        <v>1</v>
      </c>
      <c r="B11" s="1" t="s">
        <v>115</v>
      </c>
    </row>
    <row r="12" spans="1:2" ht="12.75">
      <c r="A12">
        <v>2</v>
      </c>
      <c r="B12" s="60" t="s">
        <v>154</v>
      </c>
    </row>
    <row r="13" spans="1:2" ht="12.75">
      <c r="A13">
        <v>3</v>
      </c>
      <c r="B13" t="s">
        <v>178</v>
      </c>
    </row>
    <row r="14" spans="1:2" ht="12.75">
      <c r="A14">
        <v>4</v>
      </c>
      <c r="B14" s="73" t="s">
        <v>183</v>
      </c>
    </row>
    <row r="15" spans="1:3" ht="12.75">
      <c r="A15">
        <v>5</v>
      </c>
      <c r="B15" s="1" t="s">
        <v>184</v>
      </c>
      <c r="C15" s="45"/>
    </row>
    <row r="16" spans="1:2" ht="12.75">
      <c r="A16">
        <v>6</v>
      </c>
      <c r="B16" s="73" t="s">
        <v>212</v>
      </c>
    </row>
  </sheetData>
  <sheetProtection algorithmName="SHA-512" hashValue="6G55shaVSSPsGR5adANPNbNSDC2HGN6J//19a4qU9D42tb06/htXQhZfDe3XDgYnbnxA+R+xrWUnAvdMeTFx9g==" saltValue="Kvy9uGLfoIT7/YxCTpVk5Q==" spinCount="10000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info@michaelgaede.de</dc:creator>
  <cp:keywords/>
  <dc:description/>
  <cp:lastModifiedBy>Peter</cp:lastModifiedBy>
  <cp:lastPrinted>2014-11-21T08:34:13Z</cp:lastPrinted>
  <dcterms:created xsi:type="dcterms:W3CDTF">2013-06-04T20:34:47Z</dcterms:created>
  <dcterms:modified xsi:type="dcterms:W3CDTF">2017-03-02T21:48:15Z</dcterms:modified>
  <cp:category/>
  <cp:version/>
  <cp:contentType/>
  <cp:contentStatus/>
</cp:coreProperties>
</file>